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 Takahashi\Desktop\"/>
    </mc:Choice>
  </mc:AlternateContent>
  <bookViews>
    <workbookView xWindow="0" yWindow="0" windowWidth="21435" windowHeight="12045"/>
  </bookViews>
  <sheets>
    <sheet name="様式１（参加申込書）" sheetId="4" r:id="rId1"/>
    <sheet name="様式２（参加者名簿　普通科）" sheetId="1" r:id="rId2"/>
    <sheet name="様式３（参加者名簿　総合学科） " sheetId="2" r:id="rId3"/>
    <sheet name="参照コード" sheetId="3" r:id="rId4"/>
  </sheets>
  <definedNames>
    <definedName name="_xlnm.Print_Area" localSheetId="1">'様式２（参加者名簿　普通科）'!$A$1:$M$78</definedName>
    <definedName name="_xlnm.Print_Titles" localSheetId="1">'様式２（参加者名簿　普通科）'!$3:$3</definedName>
    <definedName name="_xlnm.Print_Titles" localSheetId="2">'様式３（参加者名簿　総合学科） '!$3:$3</definedName>
  </definedNames>
  <calcPr calcId="171027"/>
</workbook>
</file>

<file path=xl/calcChain.xml><?xml version="1.0" encoding="utf-8"?>
<calcChain xmlns="http://schemas.openxmlformats.org/spreadsheetml/2006/main">
  <c r="B7" i="4" l="1"/>
  <c r="I17" i="4"/>
  <c r="H17" i="4" l="1"/>
  <c r="J17" i="4" s="1"/>
  <c r="H14" i="4"/>
  <c r="I14" i="4"/>
  <c r="C18" i="4"/>
  <c r="D17" i="4"/>
  <c r="C17" i="4"/>
  <c r="C15" i="4"/>
  <c r="D14" i="4"/>
  <c r="C14" i="4"/>
  <c r="H4" i="2"/>
  <c r="I4" i="2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H62" i="2"/>
  <c r="I62" i="2"/>
  <c r="J62" i="2"/>
  <c r="K62" i="2"/>
  <c r="H63" i="2"/>
  <c r="I63" i="2"/>
  <c r="J63" i="2"/>
  <c r="K63" i="2"/>
  <c r="H64" i="2"/>
  <c r="I64" i="2"/>
  <c r="J64" i="2"/>
  <c r="K64" i="2"/>
  <c r="H65" i="2"/>
  <c r="I65" i="2"/>
  <c r="J65" i="2"/>
  <c r="K65" i="2"/>
  <c r="H66" i="2"/>
  <c r="I66" i="2"/>
  <c r="J66" i="2"/>
  <c r="K66" i="2"/>
  <c r="H67" i="2"/>
  <c r="I67" i="2"/>
  <c r="J67" i="2"/>
  <c r="K67" i="2"/>
  <c r="H68" i="2"/>
  <c r="I68" i="2"/>
  <c r="J68" i="2"/>
  <c r="K68" i="2"/>
  <c r="H69" i="2"/>
  <c r="I69" i="2"/>
  <c r="J69" i="2"/>
  <c r="K69" i="2"/>
  <c r="H70" i="2"/>
  <c r="I70" i="2"/>
  <c r="J70" i="2"/>
  <c r="K70" i="2"/>
  <c r="H71" i="2"/>
  <c r="I71" i="2"/>
  <c r="J71" i="2"/>
  <c r="K71" i="2"/>
  <c r="H72" i="2"/>
  <c r="I72" i="2"/>
  <c r="J72" i="2"/>
  <c r="K72" i="2"/>
  <c r="H73" i="2"/>
  <c r="I73" i="2"/>
  <c r="J73" i="2"/>
  <c r="K73" i="2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E14" i="4" l="1"/>
  <c r="F15" i="4"/>
  <c r="D15" i="4"/>
  <c r="G15" i="4"/>
  <c r="J14" i="4"/>
  <c r="E15" i="4"/>
  <c r="E18" i="4"/>
  <c r="D18" i="4"/>
  <c r="F14" i="4"/>
  <c r="G18" i="4"/>
  <c r="G14" i="4"/>
  <c r="F18" i="4"/>
  <c r="F17" i="4"/>
  <c r="E17" i="4"/>
  <c r="G17" i="4"/>
</calcChain>
</file>

<file path=xl/sharedStrings.xml><?xml version="1.0" encoding="utf-8"?>
<sst xmlns="http://schemas.openxmlformats.org/spreadsheetml/2006/main" count="109" uniqueCount="90">
  <si>
    <t>通信欄</t>
    <rPh sb="0" eb="3">
      <t>ツウシンラン</t>
    </rPh>
    <phoneticPr fontId="1"/>
  </si>
  <si>
    <t>第２希望
授業</t>
    <rPh sb="0" eb="1">
      <t>ダイ</t>
    </rPh>
    <rPh sb="2" eb="4">
      <t>キボウ</t>
    </rPh>
    <rPh sb="5" eb="6">
      <t>ジュ</t>
    </rPh>
    <rPh sb="6" eb="7">
      <t>ギョウ</t>
    </rPh>
    <phoneticPr fontId="4"/>
  </si>
  <si>
    <t>第１希望
授業</t>
    <rPh sb="0" eb="1">
      <t>ダイ</t>
    </rPh>
    <rPh sb="2" eb="4">
      <t>キボウ</t>
    </rPh>
    <rPh sb="5" eb="6">
      <t>ジュ</t>
    </rPh>
    <rPh sb="6" eb="7">
      <t>ギョウ</t>
    </rPh>
    <phoneticPr fontId="4"/>
  </si>
  <si>
    <t>性　別</t>
    <rPh sb="0" eb="1">
      <t>セイ</t>
    </rPh>
    <rPh sb="2" eb="3">
      <t>ベツ</t>
    </rPh>
    <phoneticPr fontId="4"/>
  </si>
  <si>
    <t>中学校名</t>
    <rPh sb="0" eb="3">
      <t>チュウガッコウ</t>
    </rPh>
    <rPh sb="3" eb="4">
      <t>メイ</t>
    </rPh>
    <phoneticPr fontId="4"/>
  </si>
  <si>
    <t>第２希望
授業コード</t>
    <rPh sb="0" eb="1">
      <t>ダイ</t>
    </rPh>
    <rPh sb="2" eb="4">
      <t>キボウ</t>
    </rPh>
    <rPh sb="5" eb="7">
      <t>ジュギョウ</t>
    </rPh>
    <phoneticPr fontId="4"/>
  </si>
  <si>
    <t>第１希望
授業コード</t>
    <rPh sb="0" eb="1">
      <t>ダイ</t>
    </rPh>
    <rPh sb="2" eb="4">
      <t>キボウ</t>
    </rPh>
    <rPh sb="5" eb="7">
      <t>ジュギョウ</t>
    </rPh>
    <phoneticPr fontId="4"/>
  </si>
  <si>
    <t>性別
コード</t>
    <rPh sb="0" eb="2">
      <t>セイベツ</t>
    </rPh>
    <phoneticPr fontId="4"/>
  </si>
  <si>
    <t>中学校
コード</t>
    <rPh sb="0" eb="3">
      <t>チュウガッコウ</t>
    </rPh>
    <phoneticPr fontId="4"/>
  </si>
  <si>
    <t>氏　　　名</t>
    <rPh sb="0" eb="1">
      <t>シ</t>
    </rPh>
    <rPh sb="4" eb="5">
      <t>メイ</t>
    </rPh>
    <phoneticPr fontId="4"/>
  </si>
  <si>
    <t>ＮＯ．</t>
    <phoneticPr fontId="4"/>
  </si>
  <si>
    <t>第2希望系列</t>
    <rPh sb="0" eb="1">
      <t>ダイ</t>
    </rPh>
    <rPh sb="2" eb="4">
      <t>キボウ</t>
    </rPh>
    <rPh sb="4" eb="6">
      <t>ケイレツ</t>
    </rPh>
    <phoneticPr fontId="1"/>
  </si>
  <si>
    <t>第1希望系列</t>
    <rPh sb="0" eb="1">
      <t>ダイ</t>
    </rPh>
    <rPh sb="2" eb="4">
      <t>キボウ</t>
    </rPh>
    <rPh sb="4" eb="6">
      <t>ケイレツ</t>
    </rPh>
    <phoneticPr fontId="1"/>
  </si>
  <si>
    <t>第2希望
系列コード</t>
    <rPh sb="0" eb="1">
      <t>ダイ</t>
    </rPh>
    <rPh sb="2" eb="4">
      <t>キボウ</t>
    </rPh>
    <rPh sb="5" eb="7">
      <t>ケイレツ</t>
    </rPh>
    <phoneticPr fontId="1"/>
  </si>
  <si>
    <t>第1希望
系列コード</t>
    <rPh sb="0" eb="1">
      <t>ダイ</t>
    </rPh>
    <rPh sb="2" eb="4">
      <t>キボウ</t>
    </rPh>
    <rPh sb="5" eb="7">
      <t>ケイレツ</t>
    </rPh>
    <phoneticPr fontId="1"/>
  </si>
  <si>
    <t>遊佐町立遊佐中学校</t>
    <rPh sb="0" eb="2">
      <t>ユザ</t>
    </rPh>
    <rPh sb="2" eb="4">
      <t>チョウリツ</t>
    </rPh>
    <rPh sb="4" eb="6">
      <t>ユザ</t>
    </rPh>
    <rPh sb="6" eb="9">
      <t>チュウガッコウ</t>
    </rPh>
    <phoneticPr fontId="4"/>
  </si>
  <si>
    <t>酒田市立東部中学校</t>
    <rPh sb="0" eb="2">
      <t>サカタ</t>
    </rPh>
    <rPh sb="2" eb="4">
      <t>シリツ</t>
    </rPh>
    <rPh sb="4" eb="6">
      <t>トウブ</t>
    </rPh>
    <rPh sb="6" eb="9">
      <t>チュウガッコウ</t>
    </rPh>
    <phoneticPr fontId="4"/>
  </si>
  <si>
    <t>酒田市立鳥海八幡中学校</t>
    <rPh sb="0" eb="2">
      <t>サカタ</t>
    </rPh>
    <rPh sb="2" eb="4">
      <t>シリツ</t>
    </rPh>
    <rPh sb="4" eb="6">
      <t>チョウカイ</t>
    </rPh>
    <rPh sb="8" eb="11">
      <t>チュウガッコウ</t>
    </rPh>
    <phoneticPr fontId="4"/>
  </si>
  <si>
    <t>酒田市立第六中学校</t>
    <rPh sb="0" eb="2">
      <t>サカタ</t>
    </rPh>
    <rPh sb="2" eb="4">
      <t>シリツ</t>
    </rPh>
    <rPh sb="4" eb="6">
      <t>ダイロク</t>
    </rPh>
    <rPh sb="6" eb="9">
      <t>チュウガッコウ</t>
    </rPh>
    <phoneticPr fontId="4"/>
  </si>
  <si>
    <t>酒田市立第四中学校</t>
    <rPh sb="0" eb="2">
      <t>サカタ</t>
    </rPh>
    <rPh sb="2" eb="4">
      <t>シリツ</t>
    </rPh>
    <rPh sb="4" eb="5">
      <t>ダイ</t>
    </rPh>
    <rPh sb="5" eb="6">
      <t>ヨン</t>
    </rPh>
    <rPh sb="6" eb="7">
      <t>チュウ</t>
    </rPh>
    <rPh sb="7" eb="9">
      <t>ガッコウ</t>
    </rPh>
    <phoneticPr fontId="4"/>
  </si>
  <si>
    <t>酒田市立第三中学校</t>
    <rPh sb="0" eb="2">
      <t>サカタ</t>
    </rPh>
    <rPh sb="2" eb="4">
      <t>シリツ</t>
    </rPh>
    <rPh sb="4" eb="5">
      <t>ダイ</t>
    </rPh>
    <rPh sb="5" eb="6">
      <t>サン</t>
    </rPh>
    <rPh sb="6" eb="9">
      <t>チュウガッコウ</t>
    </rPh>
    <phoneticPr fontId="4"/>
  </si>
  <si>
    <t>酒田市立第二中学校</t>
    <rPh sb="0" eb="2">
      <t>サカタ</t>
    </rPh>
    <rPh sb="2" eb="4">
      <t>シリツ</t>
    </rPh>
    <rPh sb="4" eb="6">
      <t>ダイニ</t>
    </rPh>
    <rPh sb="6" eb="9">
      <t>チュウガッコウ</t>
    </rPh>
    <phoneticPr fontId="4"/>
  </si>
  <si>
    <t>酒田市立第一中学校</t>
    <rPh sb="0" eb="2">
      <t>サカタ</t>
    </rPh>
    <rPh sb="2" eb="4">
      <t>シリツ</t>
    </rPh>
    <rPh sb="4" eb="6">
      <t>ダイイチ</t>
    </rPh>
    <rPh sb="6" eb="9">
      <t>チュウガッコウ</t>
    </rPh>
    <phoneticPr fontId="4"/>
  </si>
  <si>
    <t>三川町立三川中学校</t>
    <rPh sb="0" eb="2">
      <t>ミカワ</t>
    </rPh>
    <rPh sb="2" eb="4">
      <t>チョウリツ</t>
    </rPh>
    <rPh sb="4" eb="6">
      <t>ミカワ</t>
    </rPh>
    <rPh sb="6" eb="9">
      <t>チュウガッコウ</t>
    </rPh>
    <phoneticPr fontId="4"/>
  </si>
  <si>
    <t>庄内町立余目中学校</t>
    <rPh sb="0" eb="2">
      <t>ショウナイ</t>
    </rPh>
    <rPh sb="2" eb="4">
      <t>チョウリツ</t>
    </rPh>
    <rPh sb="4" eb="6">
      <t>アマルメ</t>
    </rPh>
    <rPh sb="6" eb="9">
      <t>チュウガッコウ</t>
    </rPh>
    <phoneticPr fontId="4"/>
  </si>
  <si>
    <t>庄内町立立川中学校</t>
    <rPh sb="0" eb="2">
      <t>ショウナイ</t>
    </rPh>
    <rPh sb="2" eb="4">
      <t>チョウリツ</t>
    </rPh>
    <rPh sb="4" eb="6">
      <t>タチカワ</t>
    </rPh>
    <rPh sb="6" eb="9">
      <t>チュウガッコウ</t>
    </rPh>
    <phoneticPr fontId="4"/>
  </si>
  <si>
    <t>鶴岡市立温海中学校</t>
    <rPh sb="0" eb="3">
      <t>ツルオカシ</t>
    </rPh>
    <rPh sb="3" eb="4">
      <t>リツ</t>
    </rPh>
    <rPh sb="4" eb="6">
      <t>アツミ</t>
    </rPh>
    <rPh sb="6" eb="9">
      <t>チュウガッコウ</t>
    </rPh>
    <phoneticPr fontId="4"/>
  </si>
  <si>
    <t>社会福祉系列</t>
    <rPh sb="0" eb="2">
      <t>シャカイ</t>
    </rPh>
    <rPh sb="2" eb="4">
      <t>フクシ</t>
    </rPh>
    <rPh sb="4" eb="6">
      <t>ケイレツ</t>
    </rPh>
    <phoneticPr fontId="4"/>
  </si>
  <si>
    <t>鶴岡市立朝日中学校</t>
    <rPh sb="0" eb="3">
      <t>ツルオカシ</t>
    </rPh>
    <rPh sb="3" eb="4">
      <t>リツ</t>
    </rPh>
    <rPh sb="4" eb="6">
      <t>アサヒ</t>
    </rPh>
    <rPh sb="6" eb="9">
      <t>チュウガッコウ</t>
    </rPh>
    <phoneticPr fontId="4"/>
  </si>
  <si>
    <t>家政科学系列</t>
    <rPh sb="0" eb="2">
      <t>カセイ</t>
    </rPh>
    <rPh sb="2" eb="4">
      <t>カガク</t>
    </rPh>
    <rPh sb="4" eb="6">
      <t>ケイレツ</t>
    </rPh>
    <phoneticPr fontId="4"/>
  </si>
  <si>
    <t>鶴岡市立櫛引中学校</t>
    <rPh sb="0" eb="3">
      <t>ツルオカシ</t>
    </rPh>
    <rPh sb="3" eb="4">
      <t>タツ</t>
    </rPh>
    <rPh sb="4" eb="6">
      <t>クシビキ</t>
    </rPh>
    <rPh sb="6" eb="9">
      <t>チュウガッコウ</t>
    </rPh>
    <phoneticPr fontId="4"/>
  </si>
  <si>
    <t>美術・デザイン系列</t>
    <rPh sb="0" eb="2">
      <t>ビジュツ</t>
    </rPh>
    <rPh sb="7" eb="9">
      <t>ケイレツ</t>
    </rPh>
    <phoneticPr fontId="4"/>
  </si>
  <si>
    <t>鶴岡市立羽黒中学校</t>
    <rPh sb="0" eb="2">
      <t>ツルオカ</t>
    </rPh>
    <rPh sb="2" eb="3">
      <t>シ</t>
    </rPh>
    <rPh sb="3" eb="4">
      <t>タツ</t>
    </rPh>
    <rPh sb="4" eb="6">
      <t>ハグロ</t>
    </rPh>
    <rPh sb="6" eb="9">
      <t>チュウガッコウ</t>
    </rPh>
    <phoneticPr fontId="4"/>
  </si>
  <si>
    <t>情報科学系列</t>
    <rPh sb="0" eb="2">
      <t>ジョウホウ</t>
    </rPh>
    <rPh sb="2" eb="4">
      <t>カガク</t>
    </rPh>
    <rPh sb="4" eb="6">
      <t>ケイレツ</t>
    </rPh>
    <phoneticPr fontId="4"/>
  </si>
  <si>
    <t>鶴岡市立藤島中学校</t>
    <rPh sb="0" eb="2">
      <t>ツルオカ</t>
    </rPh>
    <rPh sb="2" eb="3">
      <t>シ</t>
    </rPh>
    <rPh sb="3" eb="4">
      <t>タツ</t>
    </rPh>
    <rPh sb="4" eb="6">
      <t>フジシマ</t>
    </rPh>
    <rPh sb="6" eb="9">
      <t>チュウガッコウ</t>
    </rPh>
    <phoneticPr fontId="4"/>
  </si>
  <si>
    <t>国際交流系列</t>
    <rPh sb="0" eb="2">
      <t>コクサイ</t>
    </rPh>
    <rPh sb="2" eb="4">
      <t>コウリュウ</t>
    </rPh>
    <rPh sb="4" eb="6">
      <t>ケイレツ</t>
    </rPh>
    <phoneticPr fontId="4"/>
  </si>
  <si>
    <t>総合学科</t>
    <rPh sb="0" eb="2">
      <t>ソウゴウ</t>
    </rPh>
    <rPh sb="2" eb="4">
      <t>ガッカ</t>
    </rPh>
    <phoneticPr fontId="4"/>
  </si>
  <si>
    <t>鶴岡市立豊浦中学校</t>
    <rPh sb="0" eb="2">
      <t>ツルオカ</t>
    </rPh>
    <rPh sb="2" eb="4">
      <t>シリツ</t>
    </rPh>
    <rPh sb="4" eb="6">
      <t>トヨウラ</t>
    </rPh>
    <rPh sb="6" eb="9">
      <t>チュウガッコウ</t>
    </rPh>
    <phoneticPr fontId="4"/>
  </si>
  <si>
    <t>鶴岡市立鶴岡第五中学校</t>
    <rPh sb="0" eb="2">
      <t>ツルオカ</t>
    </rPh>
    <rPh sb="2" eb="4">
      <t>シリツ</t>
    </rPh>
    <rPh sb="4" eb="6">
      <t>ツルオカ</t>
    </rPh>
    <rPh sb="6" eb="8">
      <t>ダイゴ</t>
    </rPh>
    <rPh sb="8" eb="11">
      <t>チュウガッコウ</t>
    </rPh>
    <phoneticPr fontId="4"/>
  </si>
  <si>
    <t>英語</t>
    <rPh sb="0" eb="2">
      <t>エイゴ</t>
    </rPh>
    <phoneticPr fontId="4"/>
  </si>
  <si>
    <t>鶴岡市立鶴岡第四中学校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ヨン</t>
    </rPh>
    <rPh sb="8" eb="11">
      <t>チュウガッコウ</t>
    </rPh>
    <phoneticPr fontId="4"/>
  </si>
  <si>
    <t>理科</t>
    <rPh sb="0" eb="2">
      <t>リカ</t>
    </rPh>
    <phoneticPr fontId="4"/>
  </si>
  <si>
    <t>鶴岡市立鶴岡第三中学校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サン</t>
    </rPh>
    <rPh sb="8" eb="11">
      <t>チュウガッコウ</t>
    </rPh>
    <phoneticPr fontId="4"/>
  </si>
  <si>
    <t>数学</t>
    <rPh sb="0" eb="2">
      <t>スウガク</t>
    </rPh>
    <phoneticPr fontId="4"/>
  </si>
  <si>
    <t>鶴岡市立鶴岡第二中学校</t>
    <rPh sb="0" eb="2">
      <t>ツルオカ</t>
    </rPh>
    <rPh sb="2" eb="4">
      <t>シリツ</t>
    </rPh>
    <rPh sb="4" eb="6">
      <t>ツルオカ</t>
    </rPh>
    <rPh sb="6" eb="8">
      <t>ダイニ</t>
    </rPh>
    <rPh sb="8" eb="11">
      <t>チュウガッコウ</t>
    </rPh>
    <phoneticPr fontId="4"/>
  </si>
  <si>
    <t>社会</t>
    <rPh sb="0" eb="2">
      <t>シャカイ</t>
    </rPh>
    <phoneticPr fontId="4"/>
  </si>
  <si>
    <t>女</t>
    <rPh sb="0" eb="1">
      <t>オンナ</t>
    </rPh>
    <phoneticPr fontId="4"/>
  </si>
  <si>
    <t>鶴岡市立鶴岡第一中学校</t>
    <rPh sb="0" eb="2">
      <t>ツルオカ</t>
    </rPh>
    <rPh sb="2" eb="4">
      <t>シリツ</t>
    </rPh>
    <rPh sb="4" eb="6">
      <t>ツルオカ</t>
    </rPh>
    <rPh sb="6" eb="8">
      <t>ダイイチ</t>
    </rPh>
    <rPh sb="8" eb="11">
      <t>チュウガッコウ</t>
    </rPh>
    <phoneticPr fontId="4"/>
  </si>
  <si>
    <t>中学校</t>
    <rPh sb="0" eb="3">
      <t>チュウガッコウ</t>
    </rPh>
    <phoneticPr fontId="4"/>
  </si>
  <si>
    <t>国語</t>
    <rPh sb="0" eb="2">
      <t>コクゴ</t>
    </rPh>
    <phoneticPr fontId="4"/>
  </si>
  <si>
    <t>普通科</t>
    <rPh sb="0" eb="3">
      <t>フツウカ</t>
    </rPh>
    <phoneticPr fontId="4"/>
  </si>
  <si>
    <t>男</t>
    <rPh sb="0" eb="1">
      <t>オトコ</t>
    </rPh>
    <phoneticPr fontId="4"/>
  </si>
  <si>
    <t>性別</t>
    <rPh sb="0" eb="2">
      <t>セイベツ</t>
    </rPh>
    <phoneticPr fontId="4"/>
  </si>
  <si>
    <t>【中学校コード】</t>
    <rPh sb="1" eb="4">
      <t>チュウガッコウ</t>
    </rPh>
    <phoneticPr fontId="4"/>
  </si>
  <si>
    <t>【体験授業コード】</t>
    <rPh sb="1" eb="3">
      <t>タイケン</t>
    </rPh>
    <rPh sb="3" eb="5">
      <t>ジュギョウ</t>
    </rPh>
    <phoneticPr fontId="4"/>
  </si>
  <si>
    <t>【性別コード】</t>
    <rPh sb="1" eb="3">
      <t>セイベツ</t>
    </rPh>
    <phoneticPr fontId="4"/>
  </si>
  <si>
    <t>参照コード一覧</t>
    <rPh sb="0" eb="2">
      <t>サンショウ</t>
    </rPh>
    <rPh sb="5" eb="7">
      <t>イチラン</t>
    </rPh>
    <phoneticPr fontId="4"/>
  </si>
  <si>
    <t>様式２</t>
    <rPh sb="0" eb="2">
      <t>ヨウシキ</t>
    </rPh>
    <phoneticPr fontId="1"/>
  </si>
  <si>
    <t>様式３</t>
    <rPh sb="0" eb="2">
      <t>ヨウシキ</t>
    </rPh>
    <phoneticPr fontId="1"/>
  </si>
  <si>
    <t xml:space="preserve">    　ＨＰアドレス　　http://www.tsuruokachuo-h.ed.jp
     e-mailアドレス　simazakie@pref-yamagata.ed.jp
      *　件名　「学校説明会（中学校名）」としてください。
    　*  宛先は　「教務課　今崎絵理」です。
　    *　添付ファイルは、「中学校名」でお願いします　　例）　鶴６中</t>
    <rPh sb="105" eb="107">
      <t>ケンメイ</t>
    </rPh>
    <rPh sb="109" eb="111">
      <t>ガッコウ</t>
    </rPh>
    <rPh sb="111" eb="114">
      <t>セツメイカイ</t>
    </rPh>
    <rPh sb="115" eb="118">
      <t>チュウガッコウ</t>
    </rPh>
    <rPh sb="118" eb="119">
      <t>メイ</t>
    </rPh>
    <rPh sb="138" eb="140">
      <t>アテサキ</t>
    </rPh>
    <rPh sb="143" eb="146">
      <t>キョウムカ</t>
    </rPh>
    <rPh sb="147" eb="148">
      <t>イマ</t>
    </rPh>
    <rPh sb="148" eb="149">
      <t>ザキ</t>
    </rPh>
    <rPh sb="149" eb="151">
      <t>エリ</t>
    </rPh>
    <rPh sb="163" eb="165">
      <t>テンプ</t>
    </rPh>
    <rPh sb="172" eb="175">
      <t>チュウガッコウ</t>
    </rPh>
    <rPh sb="175" eb="176">
      <t>メイ</t>
    </rPh>
    <rPh sb="179" eb="180">
      <t>ネガ</t>
    </rPh>
    <rPh sb="186" eb="187">
      <t>レイ</t>
    </rPh>
    <phoneticPr fontId="4"/>
  </si>
  <si>
    <t>*　参加申し込みと参加者名簿はできる限りメールでお送りください。</t>
    <rPh sb="2" eb="4">
      <t>サンカ</t>
    </rPh>
    <rPh sb="4" eb="5">
      <t>モウ</t>
    </rPh>
    <rPh sb="6" eb="7">
      <t>コ</t>
    </rPh>
    <rPh sb="9" eb="11">
      <t>サンカ</t>
    </rPh>
    <rPh sb="11" eb="12">
      <t>シャ</t>
    </rPh>
    <rPh sb="12" eb="14">
      <t>メイボ</t>
    </rPh>
    <rPh sb="18" eb="19">
      <t>カギ</t>
    </rPh>
    <rPh sb="25" eb="26">
      <t>オク</t>
    </rPh>
    <phoneticPr fontId="4"/>
  </si>
  <si>
    <t>*　送付した書類については、本校ホームページからもダウンロードできます。</t>
    <rPh sb="2" eb="4">
      <t>ソウフ</t>
    </rPh>
    <rPh sb="6" eb="8">
      <t>ショルイ</t>
    </rPh>
    <rPh sb="14" eb="16">
      <t>ホンコウ</t>
    </rPh>
    <phoneticPr fontId="4"/>
  </si>
  <si>
    <t>氏　　　　名</t>
    <rPh sb="0" eb="1">
      <t>シ</t>
    </rPh>
    <rPh sb="5" eb="6">
      <t>メイ</t>
    </rPh>
    <phoneticPr fontId="4"/>
  </si>
  <si>
    <t>職　名</t>
    <rPh sb="0" eb="1">
      <t>ショク</t>
    </rPh>
    <rPh sb="2" eb="3">
      <t>メイ</t>
    </rPh>
    <phoneticPr fontId="4"/>
  </si>
  <si>
    <t>２　教員対象学校説明会参加者</t>
    <rPh sb="2" eb="4">
      <t>キョウイン</t>
    </rPh>
    <rPh sb="4" eb="6">
      <t>タイショウ</t>
    </rPh>
    <rPh sb="6" eb="8">
      <t>ガッコウ</t>
    </rPh>
    <rPh sb="8" eb="11">
      <t>セツメイカイ</t>
    </rPh>
    <rPh sb="11" eb="14">
      <t>サンカシャ</t>
    </rPh>
    <phoneticPr fontId="4"/>
  </si>
  <si>
    <t>第２希望</t>
    <rPh sb="0" eb="1">
      <t>ダイ</t>
    </rPh>
    <rPh sb="2" eb="4">
      <t>キボウ</t>
    </rPh>
    <phoneticPr fontId="4"/>
  </si>
  <si>
    <t>第１希望</t>
    <rPh sb="0" eb="1">
      <t>ダイ</t>
    </rPh>
    <rPh sb="2" eb="4">
      <t>キボウ</t>
    </rPh>
    <phoneticPr fontId="4"/>
  </si>
  <si>
    <t>合計</t>
    <rPh sb="0" eb="2">
      <t>ゴウケイ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</si>
  <si>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</si>
  <si>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</si>
  <si>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普通科
７月３１日(金）</t>
    <rPh sb="0" eb="3">
      <t>フツウカ</t>
    </rPh>
    <rPh sb="5" eb="6">
      <t>ガツ</t>
    </rPh>
    <rPh sb="8" eb="9">
      <t>ニチ</t>
    </rPh>
    <rPh sb="10" eb="11">
      <t>キン</t>
    </rPh>
    <phoneticPr fontId="4"/>
  </si>
  <si>
    <t>社会
福祉</t>
    <rPh sb="0" eb="2">
      <t>シャカイ</t>
    </rPh>
    <rPh sb="3" eb="5">
      <t>フクシ</t>
    </rPh>
    <phoneticPr fontId="4"/>
  </si>
  <si>
    <t>家政
科学</t>
    <rPh sb="0" eb="2">
      <t>カセイ</t>
    </rPh>
    <rPh sb="3" eb="5">
      <t>カガク</t>
    </rPh>
    <phoneticPr fontId="4"/>
  </si>
  <si>
    <t>美術・
デザイン</t>
    <rPh sb="0" eb="2">
      <t>ビジュツ</t>
    </rPh>
    <phoneticPr fontId="4"/>
  </si>
  <si>
    <t>情報
科学</t>
    <rPh sb="0" eb="2">
      <t>ジョウホウ</t>
    </rPh>
    <rPh sb="3" eb="5">
      <t>カガク</t>
    </rPh>
    <phoneticPr fontId="4"/>
  </si>
  <si>
    <t>国際
交流</t>
    <rPh sb="0" eb="2">
      <t>コクサイ</t>
    </rPh>
    <rPh sb="3" eb="5">
      <t>コウリュウ</t>
    </rPh>
    <phoneticPr fontId="4"/>
  </si>
  <si>
    <t>総合学科
７月３０日(木）</t>
    <rPh sb="0" eb="2">
      <t>ソウゴウ</t>
    </rPh>
    <rPh sb="2" eb="4">
      <t>ガッカ</t>
    </rPh>
    <rPh sb="6" eb="7">
      <t>ガツ</t>
    </rPh>
    <rPh sb="9" eb="10">
      <t>ニチ</t>
    </rPh>
    <rPh sb="11" eb="12">
      <t>モク</t>
    </rPh>
    <phoneticPr fontId="4"/>
  </si>
  <si>
    <t>１　参加者数及び体験授業参加者数</t>
    <rPh sb="2" eb="4">
      <t>サンカ</t>
    </rPh>
    <rPh sb="4" eb="5">
      <t>シャ</t>
    </rPh>
    <rPh sb="5" eb="6">
      <t>スウ</t>
    </rPh>
    <rPh sb="6" eb="7">
      <t>オヨ</t>
    </rPh>
    <rPh sb="8" eb="10">
      <t>タイケン</t>
    </rPh>
    <rPh sb="10" eb="12">
      <t>ジュギョウ</t>
    </rPh>
    <rPh sb="12" eb="15">
      <t>サンカシャ</t>
    </rPh>
    <rPh sb="15" eb="16">
      <t>スウ</t>
    </rPh>
    <phoneticPr fontId="4"/>
  </si>
  <si>
    <t>ｍａｉｌアドレス</t>
    <phoneticPr fontId="4"/>
  </si>
  <si>
    <t>担当者名</t>
    <rPh sb="0" eb="3">
      <t>タントウシャ</t>
    </rPh>
    <rPh sb="3" eb="4">
      <t>メイ</t>
    </rPh>
    <phoneticPr fontId="4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</si>
  <si>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</si>
  <si>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様式１</t>
    <rPh sb="0" eb="2">
      <t>ヨウシキ</t>
    </rPh>
    <phoneticPr fontId="4"/>
  </si>
  <si>
    <t>*　締め切りは、平成２８年７月１日（金）とさせていただきます。</t>
    <rPh sb="2" eb="3">
      <t>シ</t>
    </rPh>
    <rPh sb="4" eb="5">
      <t>キ</t>
    </rPh>
    <rPh sb="8" eb="10">
      <t>ヘイセイ</t>
    </rPh>
    <rPh sb="12" eb="13">
      <t>ネン</t>
    </rPh>
    <rPh sb="14" eb="15">
      <t>ガツ</t>
    </rPh>
    <rPh sb="16" eb="17">
      <t>ニチ</t>
    </rPh>
    <rPh sb="18" eb="19">
      <t>キン</t>
    </rPh>
    <phoneticPr fontId="4"/>
  </si>
  <si>
    <t>平成28年　　　　月　　　　　日</t>
    <rPh sb="0" eb="2">
      <t>ヘイセイ</t>
    </rPh>
    <rPh sb="4" eb="5">
      <t>ネン</t>
    </rPh>
    <rPh sb="9" eb="10">
      <t>ガツ</t>
    </rPh>
    <rPh sb="15" eb="16">
      <t>ニチ</t>
    </rPh>
    <phoneticPr fontId="4"/>
  </si>
  <si>
    <t>中学校コード</t>
    <rPh sb="0" eb="3">
      <t>チュウガッコウ</t>
    </rPh>
    <phoneticPr fontId="1"/>
  </si>
  <si>
    <t>平成２８年度　山形県立鶴岡中央高等学校　学校説明会</t>
    <rPh sb="0" eb="2">
      <t>ヘイセイ</t>
    </rPh>
    <rPh sb="4" eb="6">
      <t>ネンド</t>
    </rPh>
    <rPh sb="7" eb="11">
      <t>ヤマガタケンリツ</t>
    </rPh>
    <rPh sb="11" eb="13">
      <t>ツルオカ</t>
    </rPh>
    <rPh sb="13" eb="15">
      <t>チュウオウ</t>
    </rPh>
    <rPh sb="15" eb="17">
      <t>コウトウ</t>
    </rPh>
    <rPh sb="17" eb="19">
      <t>ガッコウ</t>
    </rPh>
    <rPh sb="20" eb="22">
      <t>ガッコウ</t>
    </rPh>
    <rPh sb="22" eb="24">
      <t>セツメイ</t>
    </rPh>
    <rPh sb="24" eb="25">
      <t>カイ</t>
    </rPh>
    <phoneticPr fontId="4"/>
  </si>
  <si>
    <t>平成２８年度　鶴岡中央高等学校　学校説明会　参加者名簿（普通科）</t>
    <rPh sb="0" eb="2">
      <t>ヘイセイ</t>
    </rPh>
    <rPh sb="4" eb="6">
      <t>ネンド</t>
    </rPh>
    <rPh sb="7" eb="9">
      <t>ツルオカ</t>
    </rPh>
    <rPh sb="9" eb="11">
      <t>チュウオウ</t>
    </rPh>
    <rPh sb="11" eb="13">
      <t>コウトウ</t>
    </rPh>
    <rPh sb="13" eb="15">
      <t>ガッコウ</t>
    </rPh>
    <rPh sb="16" eb="18">
      <t>ガッコウ</t>
    </rPh>
    <rPh sb="18" eb="21">
      <t>セツメイカイ</t>
    </rPh>
    <rPh sb="22" eb="25">
      <t>サンカシャ</t>
    </rPh>
    <rPh sb="25" eb="27">
      <t>メイボ</t>
    </rPh>
    <rPh sb="28" eb="31">
      <t>フツウカ</t>
    </rPh>
    <phoneticPr fontId="4"/>
  </si>
  <si>
    <t>戸沢村立戸沢中学校</t>
    <rPh sb="0" eb="2">
      <t>トザワ</t>
    </rPh>
    <rPh sb="2" eb="4">
      <t>ソンリツ</t>
    </rPh>
    <rPh sb="4" eb="6">
      <t>トザワ</t>
    </rPh>
    <rPh sb="6" eb="9">
      <t>チュウガッコウ</t>
    </rPh>
    <phoneticPr fontId="4"/>
  </si>
  <si>
    <t>平成２８年度　鶴岡中央高等学校　学校説明会　参加者名簿（総合学科）</t>
    <rPh sb="0" eb="2">
      <t>ヘイセイ</t>
    </rPh>
    <rPh sb="4" eb="6">
      <t>ネンド</t>
    </rPh>
    <rPh sb="7" eb="9">
      <t>ツルオカ</t>
    </rPh>
    <rPh sb="9" eb="11">
      <t>チュウオウ</t>
    </rPh>
    <rPh sb="11" eb="13">
      <t>コウトウ</t>
    </rPh>
    <rPh sb="13" eb="15">
      <t>ガッコウ</t>
    </rPh>
    <rPh sb="16" eb="18">
      <t>ガッコウ</t>
    </rPh>
    <rPh sb="18" eb="21">
      <t>セツメイカイ</t>
    </rPh>
    <rPh sb="22" eb="25">
      <t>サンカシャ</t>
    </rPh>
    <rPh sb="25" eb="27">
      <t>メイボ</t>
    </rPh>
    <rPh sb="28" eb="30">
      <t>ソウゴウ</t>
    </rPh>
    <rPh sb="30" eb="32">
      <t>ガッカ</t>
    </rPh>
    <phoneticPr fontId="4"/>
  </si>
  <si>
    <t>・生徒氏名、中学校コード、性別コード、授業コードを入力ください。参加申込書に入力結果が反映されます。</t>
    <rPh sb="1" eb="3">
      <t>セイト</t>
    </rPh>
    <rPh sb="3" eb="5">
      <t>シメイ</t>
    </rPh>
    <rPh sb="6" eb="9">
      <t>チュウガッコウ</t>
    </rPh>
    <rPh sb="13" eb="15">
      <t>セイベツ</t>
    </rPh>
    <rPh sb="19" eb="21">
      <t>ジュギョウ</t>
    </rPh>
    <rPh sb="25" eb="27">
      <t>ニュウリョク</t>
    </rPh>
    <rPh sb="32" eb="34">
      <t>サンカ</t>
    </rPh>
    <rPh sb="34" eb="37">
      <t>モウシコミショ</t>
    </rPh>
    <rPh sb="38" eb="40">
      <t>ニュウリョク</t>
    </rPh>
    <rPh sb="40" eb="42">
      <t>ケッカ</t>
    </rPh>
    <rPh sb="43" eb="45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</si>
</sst>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>
      <alignment vertical="center" wrapText="1" shrinkToFit="1"/>
    </xf>
    <xf numFmtId="0" fontId="2" fillId="0" borderId="19" xfId="0" applyFont="1" applyFill="1" applyBorder="1" applyAlignment="1">
      <alignment vertical="center" wrapText="1" shrinkToFit="1"/>
    </xf>
    <xf numFmtId="0" fontId="2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0" xfId="1">
      <alignment vertical="center"/>
    </xf>
    <xf numFmtId="0" fontId="9" fillId="0" borderId="0" xfId="1" applyFont="1" applyAlignment="1">
      <alignment vertical="top"/>
    </xf>
    <xf numFmtId="0" fontId="9" fillId="0" borderId="0" xfId="1" applyFont="1">
      <alignment vertical="center"/>
    </xf>
    <xf numFmtId="0" fontId="7" fillId="0" borderId="11" xfId="1" applyBorder="1" applyAlignment="1">
      <alignment horizontal="center" vertical="center"/>
    </xf>
    <xf numFmtId="0" fontId="7" fillId="0" borderId="14" xfId="1" applyBorder="1" applyAlignment="1">
      <alignment horizontal="center" vertical="center"/>
    </xf>
    <xf numFmtId="0" fontId="7" fillId="0" borderId="45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3" xfId="1" applyBorder="1" applyAlignment="1">
      <alignment horizontal="center" vertical="center"/>
    </xf>
    <xf numFmtId="0" fontId="7" fillId="0" borderId="46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23" xfId="1" applyBorder="1">
      <alignment vertical="center"/>
    </xf>
    <xf numFmtId="0" fontId="7" fillId="0" borderId="21" xfId="1" applyBorder="1" applyAlignment="1">
      <alignment horizontal="center" vertical="center" wrapText="1"/>
    </xf>
    <xf numFmtId="0" fontId="7" fillId="0" borderId="22" xfId="1" applyBorder="1" applyAlignment="1">
      <alignment horizontal="center" vertical="center" wrapText="1"/>
    </xf>
    <xf numFmtId="0" fontId="12" fillId="0" borderId="13" xfId="1" applyFont="1" applyBorder="1" applyAlignment="1">
      <alignment horizontal="distributed" vertical="center" inden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4" fillId="0" borderId="42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top"/>
    </xf>
    <xf numFmtId="0" fontId="11" fillId="0" borderId="0" xfId="1" applyFont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7" fillId="0" borderId="47" xfId="1" applyBorder="1" applyAlignment="1">
      <alignment horizontal="center" vertical="center" wrapText="1"/>
    </xf>
    <xf numFmtId="0" fontId="7" fillId="0" borderId="44" xfId="1" applyBorder="1" applyAlignment="1">
      <alignment horizontal="center" vertical="center"/>
    </xf>
    <xf numFmtId="0" fontId="7" fillId="0" borderId="39" xfId="1" applyBorder="1" applyAlignment="1">
      <alignment horizontal="center" vertical="center"/>
    </xf>
    <xf numFmtId="0" fontId="13" fillId="0" borderId="43" xfId="1" applyFont="1" applyBorder="1" applyAlignment="1">
      <alignment horizontal="left" vertical="center"/>
    </xf>
    <xf numFmtId="0" fontId="13" fillId="0" borderId="49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9" fillId="0" borderId="34" xfId="1" applyFont="1" applyBorder="1" applyAlignment="1">
      <alignment vertical="center" wrapText="1"/>
    </xf>
    <xf numFmtId="0" fontId="9" fillId="0" borderId="33" xfId="1" applyFont="1" applyBorder="1" applyAlignment="1">
      <alignment vertical="center" wrapText="1"/>
    </xf>
    <xf numFmtId="0" fontId="9" fillId="0" borderId="32" xfId="1" applyFont="1" applyBorder="1" applyAlignment="1">
      <alignment vertical="center" wrapText="1"/>
    </xf>
    <xf numFmtId="0" fontId="9" fillId="0" borderId="31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30" xfId="1" applyFont="1" applyBorder="1" applyAlignment="1">
      <alignment vertical="center" wrapText="1"/>
    </xf>
    <xf numFmtId="0" fontId="9" fillId="0" borderId="29" xfId="1" applyFont="1" applyBorder="1" applyAlignment="1">
      <alignment vertical="center" wrapText="1"/>
    </xf>
    <xf numFmtId="0" fontId="9" fillId="0" borderId="28" xfId="1" applyFont="1" applyBorder="1" applyAlignment="1">
      <alignment vertical="center" wrapText="1"/>
    </xf>
    <xf numFmtId="0" fontId="9" fillId="0" borderId="27" xfId="1" applyFont="1" applyBorder="1" applyAlignment="1">
      <alignment vertical="center" wrapText="1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top" textRotation="255" wrapText="1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topLeftCell="A3" zoomScaleNormal="100" zoomScaleSheetLayoutView="100" workbookViewId="0">
      <selection activeCell="B6" sqref="B6:C6"/>
    </sheetView>
  </sheetViews>
  <sheetFormatPr defaultRowHeight="13.5"/>
  <cols>
    <col min="1" max="1" width="14.375" style="39" customWidth="1"/>
    <col min="2" max="16384" width="9" style="39"/>
  </cols>
  <sheetData>
    <row r="1" spans="1:10" ht="14.25">
      <c r="A1" s="41" t="s">
        <v>81</v>
      </c>
    </row>
    <row r="2" spans="1:10" ht="14.25" customHeight="1">
      <c r="A2" s="74" t="s">
        <v>85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ht="17.25">
      <c r="A4" s="41"/>
      <c r="D4" s="83" t="s">
        <v>80</v>
      </c>
      <c r="E4" s="83"/>
      <c r="F4" s="83"/>
      <c r="G4" s="83"/>
    </row>
    <row r="5" spans="1:10" ht="14.25">
      <c r="A5" s="41"/>
    </row>
    <row r="6" spans="1:10" ht="33.75" customHeight="1">
      <c r="A6" s="52" t="s">
        <v>84</v>
      </c>
      <c r="B6" s="85"/>
      <c r="C6" s="86"/>
      <c r="G6" s="84" t="s">
        <v>83</v>
      </c>
      <c r="H6" s="84"/>
      <c r="I6" s="84"/>
      <c r="J6" s="84"/>
    </row>
    <row r="7" spans="1:10" ht="33.75" customHeight="1">
      <c r="A7" s="52" t="s">
        <v>4</v>
      </c>
      <c r="B7" s="80" t="str">
        <f>IF(B6="","",VLOOKUP(B6,参照コード!$J$4:$K$26,2,0))</f>
        <v/>
      </c>
      <c r="C7" s="81"/>
      <c r="D7" s="81"/>
      <c r="E7" s="81"/>
      <c r="F7" s="81"/>
      <c r="G7" s="81"/>
      <c r="H7" s="81"/>
      <c r="I7" s="81"/>
      <c r="J7" s="82"/>
    </row>
    <row r="8" spans="1:10" ht="33.75" customHeight="1">
      <c r="A8" s="52" t="s">
        <v>79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33.75" customHeight="1">
      <c r="A9" s="52" t="s">
        <v>78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ht="14.25">
      <c r="A10" s="41"/>
    </row>
    <row r="11" spans="1:10" ht="14.25">
      <c r="A11" s="41"/>
    </row>
    <row r="12" spans="1:10" ht="30.75" customHeight="1" thickBot="1">
      <c r="A12" s="41" t="s">
        <v>77</v>
      </c>
    </row>
    <row r="13" spans="1:10" ht="35.25" customHeight="1">
      <c r="A13" s="77" t="s">
        <v>76</v>
      </c>
      <c r="B13" s="49"/>
      <c r="C13" s="51" t="s">
        <v>75</v>
      </c>
      <c r="D13" s="51" t="s">
        <v>74</v>
      </c>
      <c r="E13" s="51" t="s">
        <v>73</v>
      </c>
      <c r="F13" s="51" t="s">
        <v>72</v>
      </c>
      <c r="G13" s="50" t="s">
        <v>71</v>
      </c>
      <c r="H13" s="46" t="s">
        <v>69</v>
      </c>
      <c r="I13" s="45" t="s">
        <v>68</v>
      </c>
      <c r="J13" s="44" t="s">
        <v>67</v>
      </c>
    </row>
    <row r="14" spans="1:10" ht="35.25" customHeight="1">
      <c r="A14" s="78"/>
      <c r="B14" s="43" t="s">
        <v>66</v>
      </c>
      <c r="C14" s="56">
        <f>COUNTIF('様式３（参加者名簿　総合学科） '!F4:F73,"6")</f>
        <v>0</v>
      </c>
      <c r="D14" s="56">
        <f>COUNTIF('様式３（参加者名簿　総合学科） '!G4:G73,"7")</f>
        <v>0</v>
      </c>
      <c r="E14" s="56">
        <f>COUNTIF('様式３（参加者名簿　総合学科） '!H4:H73,"8")</f>
        <v>0</v>
      </c>
      <c r="F14" s="56">
        <f>COUNTIF('様式３（参加者名簿　総合学科） '!I4:I73,"9")</f>
        <v>0</v>
      </c>
      <c r="G14" s="56">
        <f>COUNTIF('様式３（参加者名簿　総合学科） '!J4:J73,"10")</f>
        <v>0</v>
      </c>
      <c r="H14" s="68">
        <f>COUNTIF('様式３（参加者名簿　総合学科） '!E4:E73,"1")</f>
        <v>0</v>
      </c>
      <c r="I14" s="70">
        <f>COUNTIF('様式３（参加者名簿　総合学科） '!E4:E73,"2")</f>
        <v>0</v>
      </c>
      <c r="J14" s="75">
        <f>H14+I14</f>
        <v>0</v>
      </c>
    </row>
    <row r="15" spans="1:10" ht="35.25" customHeight="1" thickBot="1">
      <c r="A15" s="79"/>
      <c r="B15" s="42" t="s">
        <v>65</v>
      </c>
      <c r="C15" s="57">
        <f>COUNTIF('様式３（参加者名簿　総合学科） '!G4:G73,"6")</f>
        <v>0</v>
      </c>
      <c r="D15" s="57">
        <f>COUNTIF('様式３（参加者名簿　総合学科） '!H4:H73,"7")</f>
        <v>0</v>
      </c>
      <c r="E15" s="57">
        <f>COUNTIF('様式３（参加者名簿　総合学科） '!I4:I73,"8")</f>
        <v>0</v>
      </c>
      <c r="F15" s="57">
        <f>COUNTIF('様式３（参加者名簿　総合学科） '!J4:J73,"9")</f>
        <v>0</v>
      </c>
      <c r="G15" s="58">
        <f>COUNTIF('様式３（参加者名簿　総合学科） '!K4:K73,"10")</f>
        <v>0</v>
      </c>
      <c r="H15" s="69"/>
      <c r="I15" s="71"/>
      <c r="J15" s="76"/>
    </row>
    <row r="16" spans="1:10" ht="35.25" customHeight="1">
      <c r="A16" s="77" t="s">
        <v>70</v>
      </c>
      <c r="B16" s="49"/>
      <c r="C16" s="48" t="s">
        <v>49</v>
      </c>
      <c r="D16" s="48" t="s">
        <v>45</v>
      </c>
      <c r="E16" s="48" t="s">
        <v>43</v>
      </c>
      <c r="F16" s="48" t="s">
        <v>41</v>
      </c>
      <c r="G16" s="47" t="s">
        <v>39</v>
      </c>
      <c r="H16" s="46" t="s">
        <v>69</v>
      </c>
      <c r="I16" s="45" t="s">
        <v>68</v>
      </c>
      <c r="J16" s="44" t="s">
        <v>67</v>
      </c>
    </row>
    <row r="17" spans="1:10" ht="35.25" customHeight="1">
      <c r="A17" s="78"/>
      <c r="B17" s="43" t="s">
        <v>66</v>
      </c>
      <c r="C17" s="56">
        <f>COUNTIF('様式２（参加者名簿　普通科）'!F4:F73,"1")</f>
        <v>0</v>
      </c>
      <c r="D17" s="56">
        <f>COUNTIF('様式２（参加者名簿　普通科）'!G4:G73,"2")</f>
        <v>0</v>
      </c>
      <c r="E17" s="56">
        <f>COUNTIF('様式２（参加者名簿　普通科）'!H4:H73,"3")</f>
        <v>0</v>
      </c>
      <c r="F17" s="56">
        <f>COUNTIF('様式２（参加者名簿　普通科）'!I4:I73,"4")</f>
        <v>0</v>
      </c>
      <c r="G17" s="59">
        <f>COUNTIF('様式２（参加者名簿　普通科）'!J4:J73,"5")</f>
        <v>0</v>
      </c>
      <c r="H17" s="68">
        <f>COUNTIF('様式２（参加者名簿　普通科）'!E4:E73,"1")</f>
        <v>0</v>
      </c>
      <c r="I17" s="70">
        <f>COUNTIF('様式２（参加者名簿　普通科）'!E4:E73,"2")</f>
        <v>0</v>
      </c>
      <c r="J17" s="75">
        <f>H17+I17</f>
        <v>0</v>
      </c>
    </row>
    <row r="18" spans="1:10" ht="35.25" customHeight="1" thickBot="1">
      <c r="A18" s="79"/>
      <c r="B18" s="42" t="s">
        <v>65</v>
      </c>
      <c r="C18" s="60">
        <f>COUNTIF('様式２（参加者名簿　普通科）'!G4:G73,"1")</f>
        <v>0</v>
      </c>
      <c r="D18" s="60">
        <f>COUNTIF('様式２（参加者名簿　普通科）'!H4:H73,"2")</f>
        <v>0</v>
      </c>
      <c r="E18" s="60">
        <f>COUNTIF('様式２（参加者名簿　普通科）'!I4:I73,"3")</f>
        <v>0</v>
      </c>
      <c r="F18" s="60">
        <f>COUNTIF('様式２（参加者名簿　普通科）'!J4:J73,"4")</f>
        <v>0</v>
      </c>
      <c r="G18" s="61">
        <f>COUNTIF('様式２（参加者名簿　普通科）'!K4:K73,"5")</f>
        <v>0</v>
      </c>
      <c r="H18" s="69"/>
      <c r="I18" s="71"/>
      <c r="J18" s="76"/>
    </row>
    <row r="21" spans="1:10" ht="23.25" customHeight="1">
      <c r="A21" s="41" t="s">
        <v>64</v>
      </c>
    </row>
    <row r="23" spans="1:10" ht="38.25" customHeight="1">
      <c r="B23" s="72" t="s">
        <v>63</v>
      </c>
      <c r="C23" s="72"/>
      <c r="D23" s="72" t="s">
        <v>62</v>
      </c>
      <c r="E23" s="72"/>
      <c r="F23" s="72"/>
      <c r="G23" s="72"/>
    </row>
    <row r="24" spans="1:10" ht="51" customHeight="1">
      <c r="B24" s="72"/>
      <c r="C24" s="72"/>
      <c r="D24" s="72"/>
      <c r="E24" s="72"/>
      <c r="F24" s="72"/>
      <c r="G24" s="72"/>
    </row>
    <row r="27" spans="1:10" ht="14.25">
      <c r="A27" s="41" t="s">
        <v>61</v>
      </c>
    </row>
    <row r="28" spans="1:10" ht="14.25">
      <c r="A28" s="41" t="s">
        <v>60</v>
      </c>
    </row>
    <row r="29" spans="1:10" ht="21.75" customHeight="1">
      <c r="A29" s="40" t="s">
        <v>82</v>
      </c>
    </row>
    <row r="30" spans="1:10" ht="14.25" thickBot="1"/>
    <row r="31" spans="1:10" ht="19.5" customHeight="1" thickTop="1">
      <c r="A31" s="87" t="s">
        <v>59</v>
      </c>
      <c r="B31" s="88"/>
      <c r="C31" s="88"/>
      <c r="D31" s="88"/>
      <c r="E31" s="88"/>
      <c r="F31" s="88"/>
      <c r="G31" s="89"/>
    </row>
    <row r="32" spans="1:10" ht="19.5" customHeight="1">
      <c r="A32" s="90"/>
      <c r="B32" s="91"/>
      <c r="C32" s="91"/>
      <c r="D32" s="91"/>
      <c r="E32" s="91"/>
      <c r="F32" s="91"/>
      <c r="G32" s="92"/>
    </row>
    <row r="33" spans="1:7" ht="19.5" customHeight="1">
      <c r="A33" s="90"/>
      <c r="B33" s="91"/>
      <c r="C33" s="91"/>
      <c r="D33" s="91"/>
      <c r="E33" s="91"/>
      <c r="F33" s="91"/>
      <c r="G33" s="92"/>
    </row>
    <row r="34" spans="1:7" ht="19.5" customHeight="1">
      <c r="A34" s="90"/>
      <c r="B34" s="91"/>
      <c r="C34" s="91"/>
      <c r="D34" s="91"/>
      <c r="E34" s="91"/>
      <c r="F34" s="91"/>
      <c r="G34" s="92"/>
    </row>
    <row r="35" spans="1:7" ht="19.5" customHeight="1">
      <c r="A35" s="90"/>
      <c r="B35" s="91"/>
      <c r="C35" s="91"/>
      <c r="D35" s="91"/>
      <c r="E35" s="91"/>
      <c r="F35" s="91"/>
      <c r="G35" s="92"/>
    </row>
    <row r="36" spans="1:7" ht="19.5" customHeight="1" thickBot="1">
      <c r="A36" s="93"/>
      <c r="B36" s="94"/>
      <c r="C36" s="94"/>
      <c r="D36" s="94"/>
      <c r="E36" s="94"/>
      <c r="F36" s="94"/>
      <c r="G36" s="95"/>
    </row>
    <row r="37" spans="1:7" ht="14.25" thickTop="1"/>
  </sheetData>
  <mergeCells count="20">
    <mergeCell ref="B24:C24"/>
    <mergeCell ref="D24:G24"/>
    <mergeCell ref="A31:G36"/>
    <mergeCell ref="H17:H18"/>
    <mergeCell ref="I17:I18"/>
    <mergeCell ref="B23:C23"/>
    <mergeCell ref="H14:H15"/>
    <mergeCell ref="I14:I15"/>
    <mergeCell ref="D23:G23"/>
    <mergeCell ref="B9:J9"/>
    <mergeCell ref="A2:J3"/>
    <mergeCell ref="J17:J18"/>
    <mergeCell ref="A16:A18"/>
    <mergeCell ref="A13:A15"/>
    <mergeCell ref="J14:J15"/>
    <mergeCell ref="B7:J7"/>
    <mergeCell ref="B8:J8"/>
    <mergeCell ref="D4:G4"/>
    <mergeCell ref="G6:J6"/>
    <mergeCell ref="B6:C6"/>
  </mergeCells>
  <phoneticPr fontId="1"/>
  <dataValidations count="2">
    <dataValidation imeMode="off" allowBlank="1" showInputMessage="1" showErrorMessage="1" sqref="B6:C6 B9:J9"/>
    <dataValidation imeMode="hiragana" allowBlank="1" showInputMessage="1" showErrorMessage="1" sqref="B8:J8"/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zoomScaleSheetLayoutView="100" workbookViewId="0">
      <selection activeCell="M5" sqref="M5:M31"/>
    </sheetView>
  </sheetViews>
  <sheetFormatPr defaultRowHeight="14.25"/>
  <cols>
    <col min="1" max="1" width="3.625" customWidth="1"/>
    <col min="2" max="2" width="4.875" customWidth="1"/>
    <col min="3" max="3" width="17.375" customWidth="1"/>
    <col min="4" max="7" width="9.25" customWidth="1"/>
    <col min="8" max="8" width="21.625" customWidth="1"/>
    <col min="9" max="9" width="7.375" style="1" customWidth="1"/>
    <col min="10" max="11" width="9" style="1"/>
  </cols>
  <sheetData>
    <row r="1" spans="1:16">
      <c r="A1" s="107" t="s">
        <v>57</v>
      </c>
      <c r="B1" s="107"/>
    </row>
    <row r="2" spans="1:16" ht="19.5" thickBot="1">
      <c r="B2" s="105" t="s">
        <v>86</v>
      </c>
      <c r="C2" s="105"/>
      <c r="D2" s="105"/>
      <c r="E2" s="105"/>
      <c r="F2" s="105"/>
      <c r="G2" s="105"/>
      <c r="H2" s="105"/>
      <c r="I2" s="105"/>
      <c r="J2" s="105"/>
      <c r="K2" s="105"/>
      <c r="L2" s="107"/>
      <c r="M2" s="107"/>
    </row>
    <row r="3" spans="1:16" ht="31.5" customHeight="1" thickBot="1">
      <c r="B3" s="20" t="s">
        <v>10</v>
      </c>
      <c r="C3" s="19" t="s">
        <v>9</v>
      </c>
      <c r="D3" s="18" t="s">
        <v>8</v>
      </c>
      <c r="E3" s="18" t="s">
        <v>7</v>
      </c>
      <c r="F3" s="18" t="s">
        <v>6</v>
      </c>
      <c r="G3" s="18" t="s">
        <v>5</v>
      </c>
      <c r="H3" s="17" t="s">
        <v>4</v>
      </c>
      <c r="I3" s="16" t="s">
        <v>3</v>
      </c>
      <c r="J3" s="15" t="s">
        <v>2</v>
      </c>
      <c r="K3" s="14" t="s">
        <v>1</v>
      </c>
    </row>
    <row r="4" spans="1:16" ht="14.25" customHeight="1">
      <c r="B4" s="10">
        <v>1</v>
      </c>
      <c r="C4" s="9"/>
      <c r="D4" s="8"/>
      <c r="E4" s="8"/>
      <c r="F4" s="13"/>
      <c r="G4" s="13"/>
      <c r="H4" s="64" t="e">
        <f>VLOOKUP(D4,参照コード!$J$4:$K$25,2)</f>
        <v>#N/A</v>
      </c>
      <c r="I4" s="53" t="e">
        <f>VLOOKUP(E4,参照コード!$B$4:$CH$5,2)</f>
        <v>#N/A</v>
      </c>
      <c r="J4" s="53" t="e">
        <f>VLOOKUP(F4,参照コード!$F$4:$G$14,2)</f>
        <v>#N/A</v>
      </c>
      <c r="K4" s="54" t="e">
        <f>VLOOKUP(G4,参照コード!$F$4:$G$14,2)</f>
        <v>#N/A</v>
      </c>
      <c r="M4" s="11"/>
      <c r="N4" s="12"/>
      <c r="O4" s="12"/>
      <c r="P4" s="12"/>
    </row>
    <row r="5" spans="1:16" ht="14.25" customHeight="1">
      <c r="B5" s="7">
        <v>2</v>
      </c>
      <c r="C5" s="6"/>
      <c r="D5" s="5"/>
      <c r="E5" s="5"/>
      <c r="F5" s="5"/>
      <c r="G5" s="5"/>
      <c r="H5" s="65" t="e">
        <f>VLOOKUP(D5,参照コード!$J$4:$K$25,2)</f>
        <v>#N/A</v>
      </c>
      <c r="I5" s="5" t="e">
        <f>VLOOKUP(E5,参照コード!$B$4:$CH$5,2)</f>
        <v>#N/A</v>
      </c>
      <c r="J5" s="5" t="e">
        <f>VLOOKUP(F5,参照コード!$F$4:$G$14,2)</f>
        <v>#N/A</v>
      </c>
      <c r="K5" s="23" t="e">
        <f>VLOOKUP(G5,参照コード!$F$4:$G$14,2)</f>
        <v>#N/A</v>
      </c>
      <c r="M5" s="106" t="s">
        <v>89</v>
      </c>
      <c r="N5" s="12"/>
      <c r="O5" s="12"/>
      <c r="P5" s="12"/>
    </row>
    <row r="6" spans="1:16">
      <c r="B6" s="7">
        <v>3</v>
      </c>
      <c r="C6" s="6"/>
      <c r="D6" s="5"/>
      <c r="E6" s="5"/>
      <c r="F6" s="5"/>
      <c r="G6" s="5"/>
      <c r="H6" s="65" t="e">
        <f>VLOOKUP(D6,参照コード!$J$4:$K$25,2)</f>
        <v>#N/A</v>
      </c>
      <c r="I6" s="5" t="e">
        <f>VLOOKUP(E6,参照コード!$B$4:$CH$5,2)</f>
        <v>#N/A</v>
      </c>
      <c r="J6" s="5" t="e">
        <f>VLOOKUP(F6,参照コード!$F$4:$G$14,2)</f>
        <v>#N/A</v>
      </c>
      <c r="K6" s="23" t="e">
        <f>VLOOKUP(G6,参照コード!$F$4:$G$14,2)</f>
        <v>#N/A</v>
      </c>
      <c r="M6" s="106"/>
      <c r="N6" s="11"/>
      <c r="O6" s="11"/>
      <c r="P6" s="11"/>
    </row>
    <row r="7" spans="1:16">
      <c r="B7" s="7">
        <v>4</v>
      </c>
      <c r="C7" s="6"/>
      <c r="D7" s="5"/>
      <c r="E7" s="5"/>
      <c r="F7" s="5"/>
      <c r="G7" s="5"/>
      <c r="H7" s="65" t="e">
        <f>VLOOKUP(D7,参照コード!$J$4:$K$25,2)</f>
        <v>#N/A</v>
      </c>
      <c r="I7" s="5" t="e">
        <f>VLOOKUP(E7,参照コード!$B$4:$CH$5,2)</f>
        <v>#N/A</v>
      </c>
      <c r="J7" s="5" t="e">
        <f>VLOOKUP(F7,参照コード!$F$4:$G$14,2)</f>
        <v>#N/A</v>
      </c>
      <c r="K7" s="23" t="e">
        <f>VLOOKUP(G7,参照コード!$F$4:$G$14,2)</f>
        <v>#N/A</v>
      </c>
      <c r="M7" s="106"/>
      <c r="N7" s="11"/>
      <c r="O7" s="11"/>
      <c r="P7" s="11"/>
    </row>
    <row r="8" spans="1:16">
      <c r="B8" s="7">
        <v>5</v>
      </c>
      <c r="C8" s="6"/>
      <c r="D8" s="5"/>
      <c r="E8" s="5"/>
      <c r="F8" s="5"/>
      <c r="G8" s="5"/>
      <c r="H8" s="6" t="e">
        <f>VLOOKUP(D8,参照コード!$J$4:$K$25,2)</f>
        <v>#N/A</v>
      </c>
      <c r="I8" s="5" t="e">
        <f>VLOOKUP(E8,参照コード!$B$4:$CH$5,2)</f>
        <v>#N/A</v>
      </c>
      <c r="J8" s="5" t="e">
        <f>VLOOKUP(F8,参照コード!$F$4:$G$14,2)</f>
        <v>#N/A</v>
      </c>
      <c r="K8" s="23" t="e">
        <f>VLOOKUP(G8,参照コード!$F$4:$G$14,2)</f>
        <v>#N/A</v>
      </c>
      <c r="M8" s="106"/>
      <c r="N8" s="11"/>
      <c r="O8" s="11"/>
      <c r="P8" s="11"/>
    </row>
    <row r="9" spans="1:16">
      <c r="B9" s="7">
        <v>6</v>
      </c>
      <c r="C9" s="6"/>
      <c r="D9" s="5"/>
      <c r="E9" s="5"/>
      <c r="F9" s="5"/>
      <c r="G9" s="5"/>
      <c r="H9" s="6" t="e">
        <f>VLOOKUP(D9,参照コード!$J$4:$K$25,2)</f>
        <v>#N/A</v>
      </c>
      <c r="I9" s="5" t="e">
        <f>VLOOKUP(E9,参照コード!$B$4:$CH$5,2)</f>
        <v>#N/A</v>
      </c>
      <c r="J9" s="5" t="e">
        <f>VLOOKUP(F9,参照コード!$F$4:$G$14,2)</f>
        <v>#N/A</v>
      </c>
      <c r="K9" s="23" t="e">
        <f>VLOOKUP(G9,参照コード!$F$4:$G$14,2)</f>
        <v>#N/A</v>
      </c>
      <c r="M9" s="106"/>
      <c r="N9" s="11"/>
      <c r="O9" s="11"/>
      <c r="P9" s="11"/>
    </row>
    <row r="10" spans="1:16">
      <c r="B10" s="7">
        <v>7</v>
      </c>
      <c r="C10" s="6"/>
      <c r="D10" s="5"/>
      <c r="E10" s="5"/>
      <c r="F10" s="5"/>
      <c r="G10" s="5"/>
      <c r="H10" s="6" t="e">
        <f>VLOOKUP(D10,参照コード!$J$4:$K$25,2)</f>
        <v>#N/A</v>
      </c>
      <c r="I10" s="5" t="e">
        <f>VLOOKUP(E10,参照コード!$B$4:$CH$5,2)</f>
        <v>#N/A</v>
      </c>
      <c r="J10" s="5" t="e">
        <f>VLOOKUP(F10,参照コード!$F$4:$G$14,2)</f>
        <v>#N/A</v>
      </c>
      <c r="K10" s="23" t="e">
        <f>VLOOKUP(G10,参照コード!$F$4:$G$14,2)</f>
        <v>#N/A</v>
      </c>
      <c r="M10" s="106"/>
    </row>
    <row r="11" spans="1:16">
      <c r="B11" s="7">
        <v>8</v>
      </c>
      <c r="C11" s="6"/>
      <c r="D11" s="5"/>
      <c r="E11" s="5"/>
      <c r="F11" s="5"/>
      <c r="G11" s="5"/>
      <c r="H11" s="6" t="e">
        <f>VLOOKUP(D11,参照コード!$J$4:$K$25,2)</f>
        <v>#N/A</v>
      </c>
      <c r="I11" s="5" t="e">
        <f>VLOOKUP(E11,参照コード!$B$4:$CH$5,2)</f>
        <v>#N/A</v>
      </c>
      <c r="J11" s="5" t="e">
        <f>VLOOKUP(F11,参照コード!$F$4:$G$14,2)</f>
        <v>#N/A</v>
      </c>
      <c r="K11" s="23" t="e">
        <f>VLOOKUP(G11,参照コード!$F$4:$G$14,2)</f>
        <v>#N/A</v>
      </c>
      <c r="M11" s="106"/>
    </row>
    <row r="12" spans="1:16">
      <c r="B12" s="7">
        <v>9</v>
      </c>
      <c r="C12" s="6"/>
      <c r="D12" s="5"/>
      <c r="E12" s="5"/>
      <c r="F12" s="5"/>
      <c r="G12" s="5"/>
      <c r="H12" s="6" t="e">
        <f>VLOOKUP(D12,参照コード!$J$4:$K$25,2)</f>
        <v>#N/A</v>
      </c>
      <c r="I12" s="5" t="e">
        <f>VLOOKUP(E12,参照コード!$B$4:$CH$5,2)</f>
        <v>#N/A</v>
      </c>
      <c r="J12" s="5" t="e">
        <f>VLOOKUP(F12,参照コード!$F$4:$G$14,2)</f>
        <v>#N/A</v>
      </c>
      <c r="K12" s="23" t="e">
        <f>VLOOKUP(G12,参照コード!$F$4:$G$14,2)</f>
        <v>#N/A</v>
      </c>
      <c r="M12" s="106"/>
    </row>
    <row r="13" spans="1:16">
      <c r="B13" s="7">
        <v>10</v>
      </c>
      <c r="C13" s="6"/>
      <c r="D13" s="5"/>
      <c r="E13" s="5"/>
      <c r="F13" s="5"/>
      <c r="G13" s="5"/>
      <c r="H13" s="6" t="e">
        <f>VLOOKUP(D13,参照コード!$J$4:$K$25,2)</f>
        <v>#N/A</v>
      </c>
      <c r="I13" s="5" t="e">
        <f>VLOOKUP(E13,参照コード!$B$4:$CH$5,2)</f>
        <v>#N/A</v>
      </c>
      <c r="J13" s="5" t="e">
        <f>VLOOKUP(F13,参照コード!$F$4:$G$14,2)</f>
        <v>#N/A</v>
      </c>
      <c r="K13" s="23" t="e">
        <f>VLOOKUP(G13,参照コード!$F$4:$G$14,2)</f>
        <v>#N/A</v>
      </c>
      <c r="M13" s="106"/>
    </row>
    <row r="14" spans="1:16">
      <c r="B14" s="7">
        <v>11</v>
      </c>
      <c r="C14" s="6"/>
      <c r="D14" s="5"/>
      <c r="E14" s="5"/>
      <c r="F14" s="5"/>
      <c r="G14" s="5"/>
      <c r="H14" s="6" t="e">
        <f>VLOOKUP(D14,参照コード!$J$4:$K$25,2)</f>
        <v>#N/A</v>
      </c>
      <c r="I14" s="5" t="e">
        <f>VLOOKUP(E14,参照コード!$B$4:$CH$5,2)</f>
        <v>#N/A</v>
      </c>
      <c r="J14" s="5" t="e">
        <f>VLOOKUP(F14,参照コード!$F$4:$G$14,2)</f>
        <v>#N/A</v>
      </c>
      <c r="K14" s="23" t="e">
        <f>VLOOKUP(G14,参照コード!$F$4:$G$14,2)</f>
        <v>#N/A</v>
      </c>
      <c r="M14" s="106"/>
    </row>
    <row r="15" spans="1:16">
      <c r="B15" s="7">
        <v>12</v>
      </c>
      <c r="C15" s="6"/>
      <c r="D15" s="5"/>
      <c r="E15" s="5"/>
      <c r="F15" s="5"/>
      <c r="G15" s="5"/>
      <c r="H15" s="6" t="e">
        <f>VLOOKUP(D15,参照コード!$J$4:$K$25,2)</f>
        <v>#N/A</v>
      </c>
      <c r="I15" s="5" t="e">
        <f>VLOOKUP(E15,参照コード!$B$4:$CH$5,2)</f>
        <v>#N/A</v>
      </c>
      <c r="J15" s="5" t="e">
        <f>VLOOKUP(F15,参照コード!$F$4:$G$14,2)</f>
        <v>#N/A</v>
      </c>
      <c r="K15" s="23" t="e">
        <f>VLOOKUP(G15,参照コード!$F$4:$G$14,2)</f>
        <v>#N/A</v>
      </c>
      <c r="M15" s="106"/>
    </row>
    <row r="16" spans="1:16">
      <c r="B16" s="7">
        <v>13</v>
      </c>
      <c r="C16" s="6"/>
      <c r="D16" s="5"/>
      <c r="E16" s="5"/>
      <c r="F16" s="5"/>
      <c r="G16" s="5"/>
      <c r="H16" s="6" t="e">
        <f>VLOOKUP(D16,参照コード!$J$4:$K$25,2)</f>
        <v>#N/A</v>
      </c>
      <c r="I16" s="5" t="e">
        <f>VLOOKUP(E16,参照コード!$B$4:$CH$5,2)</f>
        <v>#N/A</v>
      </c>
      <c r="J16" s="5" t="e">
        <f>VLOOKUP(F16,参照コード!$F$4:$G$14,2)</f>
        <v>#N/A</v>
      </c>
      <c r="K16" s="23" t="e">
        <f>VLOOKUP(G16,参照コード!$F$4:$G$14,2)</f>
        <v>#N/A</v>
      </c>
      <c r="M16" s="106"/>
    </row>
    <row r="17" spans="2:13">
      <c r="B17" s="7">
        <v>14</v>
      </c>
      <c r="C17" s="6"/>
      <c r="D17" s="5"/>
      <c r="E17" s="5"/>
      <c r="F17" s="5"/>
      <c r="G17" s="5"/>
      <c r="H17" s="6" t="e">
        <f>VLOOKUP(D17,参照コード!$J$4:$K$25,2)</f>
        <v>#N/A</v>
      </c>
      <c r="I17" s="5" t="e">
        <f>VLOOKUP(E17,参照コード!$B$4:$CH$5,2)</f>
        <v>#N/A</v>
      </c>
      <c r="J17" s="5" t="e">
        <f>VLOOKUP(F17,参照コード!$F$4:$G$14,2)</f>
        <v>#N/A</v>
      </c>
      <c r="K17" s="23" t="e">
        <f>VLOOKUP(G17,参照コード!$F$4:$G$14,2)</f>
        <v>#N/A</v>
      </c>
      <c r="M17" s="106"/>
    </row>
    <row r="18" spans="2:13">
      <c r="B18" s="7">
        <v>15</v>
      </c>
      <c r="C18" s="6"/>
      <c r="D18" s="5"/>
      <c r="E18" s="5"/>
      <c r="F18" s="5"/>
      <c r="G18" s="5"/>
      <c r="H18" s="6" t="e">
        <f>VLOOKUP(D18,参照コード!$J$4:$K$25,2)</f>
        <v>#N/A</v>
      </c>
      <c r="I18" s="5" t="e">
        <f>VLOOKUP(E18,参照コード!$B$4:$CH$5,2)</f>
        <v>#N/A</v>
      </c>
      <c r="J18" s="5" t="e">
        <f>VLOOKUP(F18,参照コード!$F$4:$G$14,2)</f>
        <v>#N/A</v>
      </c>
      <c r="K18" s="23" t="e">
        <f>VLOOKUP(G18,参照コード!$F$4:$G$14,2)</f>
        <v>#N/A</v>
      </c>
      <c r="M18" s="106"/>
    </row>
    <row r="19" spans="2:13">
      <c r="B19" s="7">
        <v>16</v>
      </c>
      <c r="C19" s="6"/>
      <c r="D19" s="5"/>
      <c r="E19" s="5"/>
      <c r="F19" s="5"/>
      <c r="G19" s="5"/>
      <c r="H19" s="6" t="e">
        <f>VLOOKUP(D19,参照コード!$J$4:$K$25,2)</f>
        <v>#N/A</v>
      </c>
      <c r="I19" s="5" t="e">
        <f>VLOOKUP(E19,参照コード!$B$4:$CH$5,2)</f>
        <v>#N/A</v>
      </c>
      <c r="J19" s="5" t="e">
        <f>VLOOKUP(F19,参照コード!$F$4:$G$14,2)</f>
        <v>#N/A</v>
      </c>
      <c r="K19" s="23" t="e">
        <f>VLOOKUP(G19,参照コード!$F$4:$G$14,2)</f>
        <v>#N/A</v>
      </c>
      <c r="M19" s="106"/>
    </row>
    <row r="20" spans="2:13">
      <c r="B20" s="7">
        <v>17</v>
      </c>
      <c r="C20" s="6"/>
      <c r="D20" s="5"/>
      <c r="E20" s="5"/>
      <c r="F20" s="5"/>
      <c r="G20" s="5"/>
      <c r="H20" s="6" t="e">
        <f>VLOOKUP(D20,参照コード!$J$4:$K$25,2)</f>
        <v>#N/A</v>
      </c>
      <c r="I20" s="5" t="e">
        <f>VLOOKUP(E20,参照コード!$B$4:$CH$5,2)</f>
        <v>#N/A</v>
      </c>
      <c r="J20" s="5" t="e">
        <f>VLOOKUP(F20,参照コード!$F$4:$G$14,2)</f>
        <v>#N/A</v>
      </c>
      <c r="K20" s="23" t="e">
        <f>VLOOKUP(G20,参照コード!$F$4:$G$14,2)</f>
        <v>#N/A</v>
      </c>
      <c r="M20" s="106"/>
    </row>
    <row r="21" spans="2:13">
      <c r="B21" s="7">
        <v>18</v>
      </c>
      <c r="C21" s="6"/>
      <c r="D21" s="5"/>
      <c r="E21" s="5"/>
      <c r="F21" s="5"/>
      <c r="G21" s="5"/>
      <c r="H21" s="6" t="e">
        <f>VLOOKUP(D21,参照コード!$J$4:$K$25,2)</f>
        <v>#N/A</v>
      </c>
      <c r="I21" s="5" t="e">
        <f>VLOOKUP(E21,参照コード!$B$4:$CH$5,2)</f>
        <v>#N/A</v>
      </c>
      <c r="J21" s="5" t="e">
        <f>VLOOKUP(F21,参照コード!$F$4:$G$14,2)</f>
        <v>#N/A</v>
      </c>
      <c r="K21" s="23" t="e">
        <f>VLOOKUP(G21,参照コード!$F$4:$G$14,2)</f>
        <v>#N/A</v>
      </c>
      <c r="M21" s="106"/>
    </row>
    <row r="22" spans="2:13">
      <c r="B22" s="7">
        <v>19</v>
      </c>
      <c r="C22" s="6"/>
      <c r="D22" s="5"/>
      <c r="E22" s="5"/>
      <c r="F22" s="5"/>
      <c r="G22" s="5"/>
      <c r="H22" s="6" t="e">
        <f>VLOOKUP(D22,参照コード!$J$4:$K$25,2)</f>
        <v>#N/A</v>
      </c>
      <c r="I22" s="5" t="e">
        <f>VLOOKUP(E22,参照コード!$B$4:$CH$5,2)</f>
        <v>#N/A</v>
      </c>
      <c r="J22" s="5" t="e">
        <f>VLOOKUP(F22,参照コード!$F$4:$G$14,2)</f>
        <v>#N/A</v>
      </c>
      <c r="K22" s="23" t="e">
        <f>VLOOKUP(G22,参照コード!$F$4:$G$14,2)</f>
        <v>#N/A</v>
      </c>
      <c r="M22" s="106"/>
    </row>
    <row r="23" spans="2:13">
      <c r="B23" s="7">
        <v>20</v>
      </c>
      <c r="C23" s="6"/>
      <c r="D23" s="5"/>
      <c r="E23" s="5"/>
      <c r="F23" s="5"/>
      <c r="G23" s="5"/>
      <c r="H23" s="6" t="e">
        <f>VLOOKUP(D23,参照コード!$J$4:$K$25,2)</f>
        <v>#N/A</v>
      </c>
      <c r="I23" s="5" t="e">
        <f>VLOOKUP(E23,参照コード!$B$4:$CH$5,2)</f>
        <v>#N/A</v>
      </c>
      <c r="J23" s="5" t="e">
        <f>VLOOKUP(F23,参照コード!$F$4:$G$14,2)</f>
        <v>#N/A</v>
      </c>
      <c r="K23" s="23" t="e">
        <f>VLOOKUP(G23,参照コード!$F$4:$G$14,2)</f>
        <v>#N/A</v>
      </c>
      <c r="M23" s="106"/>
    </row>
    <row r="24" spans="2:13">
      <c r="B24" s="7">
        <v>21</v>
      </c>
      <c r="C24" s="6"/>
      <c r="D24" s="5"/>
      <c r="E24" s="5"/>
      <c r="F24" s="5"/>
      <c r="G24" s="5"/>
      <c r="H24" s="6" t="e">
        <f>VLOOKUP(D24,参照コード!$J$4:$K$25,2)</f>
        <v>#N/A</v>
      </c>
      <c r="I24" s="5" t="e">
        <f>VLOOKUP(E24,参照コード!$B$4:$CH$5,2)</f>
        <v>#N/A</v>
      </c>
      <c r="J24" s="5" t="e">
        <f>VLOOKUP(F24,参照コード!$F$4:$G$14,2)</f>
        <v>#N/A</v>
      </c>
      <c r="K24" s="23" t="e">
        <f>VLOOKUP(G24,参照コード!$F$4:$G$14,2)</f>
        <v>#N/A</v>
      </c>
      <c r="M24" s="106"/>
    </row>
    <row r="25" spans="2:13">
      <c r="B25" s="7">
        <v>22</v>
      </c>
      <c r="C25" s="6"/>
      <c r="D25" s="5"/>
      <c r="E25" s="5"/>
      <c r="F25" s="5"/>
      <c r="G25" s="5"/>
      <c r="H25" s="6" t="e">
        <f>VLOOKUP(D25,参照コード!$J$4:$K$25,2)</f>
        <v>#N/A</v>
      </c>
      <c r="I25" s="5" t="e">
        <f>VLOOKUP(E25,参照コード!$B$4:$CH$5,2)</f>
        <v>#N/A</v>
      </c>
      <c r="J25" s="5" t="e">
        <f>VLOOKUP(F25,参照コード!$F$4:$G$14,2)</f>
        <v>#N/A</v>
      </c>
      <c r="K25" s="23" t="e">
        <f>VLOOKUP(G25,参照コード!$F$4:$G$14,2)</f>
        <v>#N/A</v>
      </c>
      <c r="M25" s="106"/>
    </row>
    <row r="26" spans="2:13">
      <c r="B26" s="7">
        <v>23</v>
      </c>
      <c r="C26" s="6"/>
      <c r="D26" s="5"/>
      <c r="E26" s="5"/>
      <c r="F26" s="5"/>
      <c r="G26" s="5"/>
      <c r="H26" s="6" t="e">
        <f>VLOOKUP(D26,参照コード!$J$4:$K$25,2)</f>
        <v>#N/A</v>
      </c>
      <c r="I26" s="5" t="e">
        <f>VLOOKUP(E26,参照コード!$B$4:$CH$5,2)</f>
        <v>#N/A</v>
      </c>
      <c r="J26" s="5" t="e">
        <f>VLOOKUP(F26,参照コード!$F$4:$G$14,2)</f>
        <v>#N/A</v>
      </c>
      <c r="K26" s="23" t="e">
        <f>VLOOKUP(G26,参照コード!$F$4:$G$14,2)</f>
        <v>#N/A</v>
      </c>
      <c r="M26" s="106"/>
    </row>
    <row r="27" spans="2:13">
      <c r="B27" s="7">
        <v>24</v>
      </c>
      <c r="C27" s="6"/>
      <c r="D27" s="5"/>
      <c r="E27" s="5"/>
      <c r="F27" s="5"/>
      <c r="G27" s="5"/>
      <c r="H27" s="6" t="e">
        <f>VLOOKUP(D27,参照コード!$J$4:$K$25,2)</f>
        <v>#N/A</v>
      </c>
      <c r="I27" s="5" t="e">
        <f>VLOOKUP(E27,参照コード!$B$4:$CH$5,2)</f>
        <v>#N/A</v>
      </c>
      <c r="J27" s="5" t="e">
        <f>VLOOKUP(F27,参照コード!$F$4:$G$14,2)</f>
        <v>#N/A</v>
      </c>
      <c r="K27" s="23" t="e">
        <f>VLOOKUP(G27,参照コード!$F$4:$G$14,2)</f>
        <v>#N/A</v>
      </c>
      <c r="M27" s="106"/>
    </row>
    <row r="28" spans="2:13">
      <c r="B28" s="7">
        <v>25</v>
      </c>
      <c r="C28" s="6"/>
      <c r="D28" s="5"/>
      <c r="E28" s="5"/>
      <c r="F28" s="5"/>
      <c r="G28" s="5"/>
      <c r="H28" s="6" t="e">
        <f>VLOOKUP(D28,参照コード!$J$4:$K$25,2)</f>
        <v>#N/A</v>
      </c>
      <c r="I28" s="5" t="e">
        <f>VLOOKUP(E28,参照コード!$B$4:$CH$5,2)</f>
        <v>#N/A</v>
      </c>
      <c r="J28" s="5" t="e">
        <f>VLOOKUP(F28,参照コード!$F$4:$G$14,2)</f>
        <v>#N/A</v>
      </c>
      <c r="K28" s="23" t="e">
        <f>VLOOKUP(G28,参照コード!$F$4:$G$14,2)</f>
        <v>#N/A</v>
      </c>
      <c r="M28" s="106"/>
    </row>
    <row r="29" spans="2:13">
      <c r="B29" s="7">
        <v>26</v>
      </c>
      <c r="C29" s="6"/>
      <c r="D29" s="5"/>
      <c r="E29" s="5"/>
      <c r="F29" s="5"/>
      <c r="G29" s="5"/>
      <c r="H29" s="6" t="e">
        <f>VLOOKUP(D29,参照コード!$J$4:$K$25,2)</f>
        <v>#N/A</v>
      </c>
      <c r="I29" s="5" t="e">
        <f>VLOOKUP(E29,参照コード!$B$4:$CH$5,2)</f>
        <v>#N/A</v>
      </c>
      <c r="J29" s="5" t="e">
        <f>VLOOKUP(F29,参照コード!$F$4:$G$14,2)</f>
        <v>#N/A</v>
      </c>
      <c r="K29" s="23" t="e">
        <f>VLOOKUP(G29,参照コード!$F$4:$G$14,2)</f>
        <v>#N/A</v>
      </c>
      <c r="M29" s="106"/>
    </row>
    <row r="30" spans="2:13">
      <c r="B30" s="7">
        <v>27</v>
      </c>
      <c r="C30" s="6"/>
      <c r="D30" s="5"/>
      <c r="E30" s="5"/>
      <c r="F30" s="5"/>
      <c r="G30" s="5"/>
      <c r="H30" s="6" t="e">
        <f>VLOOKUP(D30,参照コード!$J$4:$K$25,2)</f>
        <v>#N/A</v>
      </c>
      <c r="I30" s="5" t="e">
        <f>VLOOKUP(E30,参照コード!$B$4:$CH$5,2)</f>
        <v>#N/A</v>
      </c>
      <c r="J30" s="5" t="e">
        <f>VLOOKUP(F30,参照コード!$F$4:$G$14,2)</f>
        <v>#N/A</v>
      </c>
      <c r="K30" s="23" t="e">
        <f>VLOOKUP(G30,参照コード!$F$4:$G$14,2)</f>
        <v>#N/A</v>
      </c>
      <c r="M30" s="106"/>
    </row>
    <row r="31" spans="2:13">
      <c r="B31" s="7">
        <v>28</v>
      </c>
      <c r="C31" s="6"/>
      <c r="D31" s="5"/>
      <c r="E31" s="5"/>
      <c r="F31" s="5"/>
      <c r="G31" s="5"/>
      <c r="H31" s="6" t="e">
        <f>VLOOKUP(D31,参照コード!$J$4:$K$25,2)</f>
        <v>#N/A</v>
      </c>
      <c r="I31" s="5" t="e">
        <f>VLOOKUP(E31,参照コード!$B$4:$CH$5,2)</f>
        <v>#N/A</v>
      </c>
      <c r="J31" s="5" t="e">
        <f>VLOOKUP(F31,参照コード!$F$4:$G$14,2)</f>
        <v>#N/A</v>
      </c>
      <c r="K31" s="23" t="e">
        <f>VLOOKUP(G31,参照コード!$F$4:$G$14,2)</f>
        <v>#N/A</v>
      </c>
      <c r="M31" s="106"/>
    </row>
    <row r="32" spans="2:13">
      <c r="B32" s="7">
        <v>29</v>
      </c>
      <c r="C32" s="6"/>
      <c r="D32" s="5"/>
      <c r="E32" s="5"/>
      <c r="F32" s="5"/>
      <c r="G32" s="5"/>
      <c r="H32" s="6" t="e">
        <f>VLOOKUP(D32,参照コード!$J$4:$K$25,2)</f>
        <v>#N/A</v>
      </c>
      <c r="I32" s="5" t="e">
        <f>VLOOKUP(E32,参照コード!$B$4:$CH$5,2)</f>
        <v>#N/A</v>
      </c>
      <c r="J32" s="5" t="e">
        <f>VLOOKUP(F32,参照コード!$F$4:$G$14,2)</f>
        <v>#N/A</v>
      </c>
      <c r="K32" s="23" t="e">
        <f>VLOOKUP(G32,参照コード!$F$4:$G$14,2)</f>
        <v>#N/A</v>
      </c>
    </row>
    <row r="33" spans="2:11">
      <c r="B33" s="7">
        <v>30</v>
      </c>
      <c r="C33" s="6"/>
      <c r="D33" s="5"/>
      <c r="E33" s="5"/>
      <c r="F33" s="5"/>
      <c r="G33" s="5"/>
      <c r="H33" s="6" t="e">
        <f>VLOOKUP(D33,参照コード!$J$4:$K$25,2)</f>
        <v>#N/A</v>
      </c>
      <c r="I33" s="5" t="e">
        <f>VLOOKUP(E33,参照コード!$B$4:$CH$5,2)</f>
        <v>#N/A</v>
      </c>
      <c r="J33" s="5" t="e">
        <f>VLOOKUP(F33,参照コード!$F$4:$G$14,2)</f>
        <v>#N/A</v>
      </c>
      <c r="K33" s="23" t="e">
        <f>VLOOKUP(G33,参照コード!$F$4:$G$14,2)</f>
        <v>#N/A</v>
      </c>
    </row>
    <row r="34" spans="2:11">
      <c r="B34" s="7">
        <v>31</v>
      </c>
      <c r="C34" s="6"/>
      <c r="D34" s="5"/>
      <c r="E34" s="5"/>
      <c r="F34" s="5"/>
      <c r="G34" s="5"/>
      <c r="H34" s="6" t="e">
        <f>VLOOKUP(D34,参照コード!$J$4:$K$25,2)</f>
        <v>#N/A</v>
      </c>
      <c r="I34" s="5" t="e">
        <f>VLOOKUP(E34,参照コード!$B$4:$CH$5,2)</f>
        <v>#N/A</v>
      </c>
      <c r="J34" s="5" t="e">
        <f>VLOOKUP(F34,参照コード!$F$4:$G$14,2)</f>
        <v>#N/A</v>
      </c>
      <c r="K34" s="23" t="e">
        <f>VLOOKUP(G34,参照コード!$F$4:$G$14,2)</f>
        <v>#N/A</v>
      </c>
    </row>
    <row r="35" spans="2:11">
      <c r="B35" s="7">
        <v>32</v>
      </c>
      <c r="C35" s="6"/>
      <c r="D35" s="5"/>
      <c r="E35" s="5"/>
      <c r="F35" s="5"/>
      <c r="G35" s="5"/>
      <c r="H35" s="6" t="e">
        <f>VLOOKUP(D35,参照コード!$J$4:$K$25,2)</f>
        <v>#N/A</v>
      </c>
      <c r="I35" s="5" t="e">
        <f>VLOOKUP(E35,参照コード!$B$4:$CH$5,2)</f>
        <v>#N/A</v>
      </c>
      <c r="J35" s="5" t="e">
        <f>VLOOKUP(F35,参照コード!$F$4:$G$14,2)</f>
        <v>#N/A</v>
      </c>
      <c r="K35" s="23" t="e">
        <f>VLOOKUP(G35,参照コード!$F$4:$G$14,2)</f>
        <v>#N/A</v>
      </c>
    </row>
    <row r="36" spans="2:11">
      <c r="B36" s="7">
        <v>33</v>
      </c>
      <c r="C36" s="6"/>
      <c r="D36" s="5"/>
      <c r="E36" s="5"/>
      <c r="F36" s="5"/>
      <c r="G36" s="5"/>
      <c r="H36" s="6" t="e">
        <f>VLOOKUP(D36,参照コード!$J$4:$K$25,2)</f>
        <v>#N/A</v>
      </c>
      <c r="I36" s="5" t="e">
        <f>VLOOKUP(E36,参照コード!$B$4:$CH$5,2)</f>
        <v>#N/A</v>
      </c>
      <c r="J36" s="5" t="e">
        <f>VLOOKUP(F36,参照コード!$F$4:$G$14,2)</f>
        <v>#N/A</v>
      </c>
      <c r="K36" s="23" t="e">
        <f>VLOOKUP(G36,参照コード!$F$4:$G$14,2)</f>
        <v>#N/A</v>
      </c>
    </row>
    <row r="37" spans="2:11">
      <c r="B37" s="7">
        <v>34</v>
      </c>
      <c r="C37" s="6"/>
      <c r="D37" s="5"/>
      <c r="E37" s="5"/>
      <c r="F37" s="5"/>
      <c r="G37" s="5"/>
      <c r="H37" s="6" t="e">
        <f>VLOOKUP(D37,参照コード!$J$4:$K$25,2)</f>
        <v>#N/A</v>
      </c>
      <c r="I37" s="5" t="e">
        <f>VLOOKUP(E37,参照コード!$B$4:$CH$5,2)</f>
        <v>#N/A</v>
      </c>
      <c r="J37" s="5" t="e">
        <f>VLOOKUP(F37,参照コード!$F$4:$G$14,2)</f>
        <v>#N/A</v>
      </c>
      <c r="K37" s="23" t="e">
        <f>VLOOKUP(G37,参照コード!$F$4:$G$14,2)</f>
        <v>#N/A</v>
      </c>
    </row>
    <row r="38" spans="2:11" ht="15" thickBot="1">
      <c r="B38" s="4">
        <v>35</v>
      </c>
      <c r="C38" s="3"/>
      <c r="D38" s="2"/>
      <c r="E38" s="2"/>
      <c r="F38" s="2"/>
      <c r="G38" s="2"/>
      <c r="H38" s="3" t="e">
        <f>VLOOKUP(D38,参照コード!$J$4:$K$25,2)</f>
        <v>#N/A</v>
      </c>
      <c r="I38" s="2" t="e">
        <f>VLOOKUP(E38,参照コード!$B$4:$CH$5,2)</f>
        <v>#N/A</v>
      </c>
      <c r="J38" s="2" t="e">
        <f>VLOOKUP(F38,参照コード!$F$4:$G$14,2)</f>
        <v>#N/A</v>
      </c>
      <c r="K38" s="22" t="e">
        <f>VLOOKUP(G38,参照コード!$F$4:$G$14,2)</f>
        <v>#N/A</v>
      </c>
    </row>
    <row r="39" spans="2:11">
      <c r="B39" s="10">
        <v>36</v>
      </c>
      <c r="C39" s="9"/>
      <c r="D39" s="8"/>
      <c r="E39" s="8"/>
      <c r="F39" s="8"/>
      <c r="G39" s="8"/>
      <c r="H39" s="9" t="e">
        <f>VLOOKUP(D39,参照コード!$J$4:$K$25,2)</f>
        <v>#N/A</v>
      </c>
      <c r="I39" s="8" t="e">
        <f>VLOOKUP(E39,参照コード!$B$4:$CH$5,2)</f>
        <v>#N/A</v>
      </c>
      <c r="J39" s="8" t="e">
        <f>VLOOKUP(F39,参照コード!$F$4:$G$14,2)</f>
        <v>#N/A</v>
      </c>
      <c r="K39" s="55" t="e">
        <f>VLOOKUP(G39,参照コード!$F$4:$G$14,2)</f>
        <v>#N/A</v>
      </c>
    </row>
    <row r="40" spans="2:11">
      <c r="B40" s="7">
        <v>37</v>
      </c>
      <c r="C40" s="6"/>
      <c r="D40" s="5"/>
      <c r="E40" s="5"/>
      <c r="F40" s="5"/>
      <c r="G40" s="5"/>
      <c r="H40" s="6" t="e">
        <f>VLOOKUP(D40,参照コード!$J$4:$K$25,2)</f>
        <v>#N/A</v>
      </c>
      <c r="I40" s="5" t="e">
        <f>VLOOKUP(E40,参照コード!$B$4:$CH$5,2)</f>
        <v>#N/A</v>
      </c>
      <c r="J40" s="5" t="e">
        <f>VLOOKUP(F40,参照コード!$F$4:$G$14,2)</f>
        <v>#N/A</v>
      </c>
      <c r="K40" s="23" t="e">
        <f>VLOOKUP(G40,参照コード!$F$4:$G$14,2)</f>
        <v>#N/A</v>
      </c>
    </row>
    <row r="41" spans="2:11">
      <c r="B41" s="7">
        <v>38</v>
      </c>
      <c r="C41" s="6"/>
      <c r="D41" s="5"/>
      <c r="E41" s="5"/>
      <c r="F41" s="5"/>
      <c r="G41" s="5"/>
      <c r="H41" s="6" t="e">
        <f>VLOOKUP(D41,参照コード!$J$4:$K$25,2)</f>
        <v>#N/A</v>
      </c>
      <c r="I41" s="5" t="e">
        <f>VLOOKUP(E41,参照コード!$B$4:$CH$5,2)</f>
        <v>#N/A</v>
      </c>
      <c r="J41" s="5" t="e">
        <f>VLOOKUP(F41,参照コード!$F$4:$G$14,2)</f>
        <v>#N/A</v>
      </c>
      <c r="K41" s="23" t="e">
        <f>VLOOKUP(G41,参照コード!$F$4:$G$14,2)</f>
        <v>#N/A</v>
      </c>
    </row>
    <row r="42" spans="2:11">
      <c r="B42" s="7">
        <v>39</v>
      </c>
      <c r="C42" s="6"/>
      <c r="D42" s="5"/>
      <c r="E42" s="5"/>
      <c r="F42" s="5"/>
      <c r="G42" s="5"/>
      <c r="H42" s="6" t="e">
        <f>VLOOKUP(D42,参照コード!$J$4:$K$25,2)</f>
        <v>#N/A</v>
      </c>
      <c r="I42" s="5" t="e">
        <f>VLOOKUP(E42,参照コード!$B$4:$CH$5,2)</f>
        <v>#N/A</v>
      </c>
      <c r="J42" s="5" t="e">
        <f>VLOOKUP(F42,参照コード!$F$4:$G$14,2)</f>
        <v>#N/A</v>
      </c>
      <c r="K42" s="23" t="e">
        <f>VLOOKUP(G42,参照コード!$F$4:$G$14,2)</f>
        <v>#N/A</v>
      </c>
    </row>
    <row r="43" spans="2:11">
      <c r="B43" s="7">
        <v>40</v>
      </c>
      <c r="C43" s="6"/>
      <c r="D43" s="5"/>
      <c r="E43" s="5"/>
      <c r="F43" s="5"/>
      <c r="G43" s="5"/>
      <c r="H43" s="6" t="e">
        <f>VLOOKUP(D43,参照コード!$J$4:$K$25,2)</f>
        <v>#N/A</v>
      </c>
      <c r="I43" s="5" t="e">
        <f>VLOOKUP(E43,参照コード!$B$4:$CH$5,2)</f>
        <v>#N/A</v>
      </c>
      <c r="J43" s="5" t="e">
        <f>VLOOKUP(F43,参照コード!$F$4:$G$14,2)</f>
        <v>#N/A</v>
      </c>
      <c r="K43" s="23" t="e">
        <f>VLOOKUP(G43,参照コード!$F$4:$G$14,2)</f>
        <v>#N/A</v>
      </c>
    </row>
    <row r="44" spans="2:11">
      <c r="B44" s="7">
        <v>41</v>
      </c>
      <c r="C44" s="6"/>
      <c r="D44" s="5"/>
      <c r="E44" s="5"/>
      <c r="F44" s="5"/>
      <c r="G44" s="5"/>
      <c r="H44" s="6" t="e">
        <f>VLOOKUP(D44,参照コード!$J$4:$K$25,2)</f>
        <v>#N/A</v>
      </c>
      <c r="I44" s="5" t="e">
        <f>VLOOKUP(E44,参照コード!$B$4:$CH$5,2)</f>
        <v>#N/A</v>
      </c>
      <c r="J44" s="5" t="e">
        <f>VLOOKUP(F44,参照コード!$F$4:$G$14,2)</f>
        <v>#N/A</v>
      </c>
      <c r="K44" s="23" t="e">
        <f>VLOOKUP(G44,参照コード!$F$4:$G$14,2)</f>
        <v>#N/A</v>
      </c>
    </row>
    <row r="45" spans="2:11">
      <c r="B45" s="7">
        <v>42</v>
      </c>
      <c r="C45" s="6"/>
      <c r="D45" s="5"/>
      <c r="E45" s="5"/>
      <c r="F45" s="5"/>
      <c r="G45" s="5"/>
      <c r="H45" s="6" t="e">
        <f>VLOOKUP(D45,参照コード!$J$4:$K$25,2)</f>
        <v>#N/A</v>
      </c>
      <c r="I45" s="5" t="e">
        <f>VLOOKUP(E45,参照コード!$B$4:$CH$5,2)</f>
        <v>#N/A</v>
      </c>
      <c r="J45" s="5" t="e">
        <f>VLOOKUP(F45,参照コード!$F$4:$G$14,2)</f>
        <v>#N/A</v>
      </c>
      <c r="K45" s="23" t="e">
        <f>VLOOKUP(G45,参照コード!$F$4:$G$14,2)</f>
        <v>#N/A</v>
      </c>
    </row>
    <row r="46" spans="2:11">
      <c r="B46" s="7">
        <v>43</v>
      </c>
      <c r="C46" s="6"/>
      <c r="D46" s="5"/>
      <c r="E46" s="5"/>
      <c r="F46" s="5"/>
      <c r="G46" s="5"/>
      <c r="H46" s="6" t="e">
        <f>VLOOKUP(D46,参照コード!$J$4:$K$25,2)</f>
        <v>#N/A</v>
      </c>
      <c r="I46" s="5" t="e">
        <f>VLOOKUP(E46,参照コード!$B$4:$CH$5,2)</f>
        <v>#N/A</v>
      </c>
      <c r="J46" s="5" t="e">
        <f>VLOOKUP(F46,参照コード!$F$4:$G$14,2)</f>
        <v>#N/A</v>
      </c>
      <c r="K46" s="23" t="e">
        <f>VLOOKUP(G46,参照コード!$F$4:$G$14,2)</f>
        <v>#N/A</v>
      </c>
    </row>
    <row r="47" spans="2:11">
      <c r="B47" s="7">
        <v>44</v>
      </c>
      <c r="C47" s="6"/>
      <c r="D47" s="5"/>
      <c r="E47" s="5"/>
      <c r="F47" s="5"/>
      <c r="G47" s="5"/>
      <c r="H47" s="6" t="e">
        <f>VLOOKUP(D47,参照コード!$J$4:$K$25,2)</f>
        <v>#N/A</v>
      </c>
      <c r="I47" s="5" t="e">
        <f>VLOOKUP(E47,参照コード!$B$4:$CH$5,2)</f>
        <v>#N/A</v>
      </c>
      <c r="J47" s="5" t="e">
        <f>VLOOKUP(F47,参照コード!$F$4:$G$14,2)</f>
        <v>#N/A</v>
      </c>
      <c r="K47" s="23" t="e">
        <f>VLOOKUP(G47,参照コード!$F$4:$G$14,2)</f>
        <v>#N/A</v>
      </c>
    </row>
    <row r="48" spans="2:11">
      <c r="B48" s="7">
        <v>45</v>
      </c>
      <c r="C48" s="6"/>
      <c r="D48" s="5"/>
      <c r="E48" s="5"/>
      <c r="F48" s="5"/>
      <c r="G48" s="5"/>
      <c r="H48" s="6" t="e">
        <f>VLOOKUP(D48,参照コード!$J$4:$K$25,2)</f>
        <v>#N/A</v>
      </c>
      <c r="I48" s="5" t="e">
        <f>VLOOKUP(E48,参照コード!$B$4:$CH$5,2)</f>
        <v>#N/A</v>
      </c>
      <c r="J48" s="5" t="e">
        <f>VLOOKUP(F48,参照コード!$F$4:$G$14,2)</f>
        <v>#N/A</v>
      </c>
      <c r="K48" s="23" t="e">
        <f>VLOOKUP(G48,参照コード!$F$4:$G$14,2)</f>
        <v>#N/A</v>
      </c>
    </row>
    <row r="49" spans="2:11">
      <c r="B49" s="7">
        <v>46</v>
      </c>
      <c r="C49" s="6"/>
      <c r="D49" s="5"/>
      <c r="E49" s="5"/>
      <c r="F49" s="5"/>
      <c r="G49" s="5"/>
      <c r="H49" s="6" t="e">
        <f>VLOOKUP(D49,参照コード!$J$4:$K$25,2)</f>
        <v>#N/A</v>
      </c>
      <c r="I49" s="5" t="e">
        <f>VLOOKUP(E49,参照コード!$B$4:$CH$5,2)</f>
        <v>#N/A</v>
      </c>
      <c r="J49" s="5" t="e">
        <f>VLOOKUP(F49,参照コード!$F$4:$G$14,2)</f>
        <v>#N/A</v>
      </c>
      <c r="K49" s="23" t="e">
        <f>VLOOKUP(G49,参照コード!$F$4:$G$14,2)</f>
        <v>#N/A</v>
      </c>
    </row>
    <row r="50" spans="2:11">
      <c r="B50" s="7">
        <v>47</v>
      </c>
      <c r="C50" s="6"/>
      <c r="D50" s="5"/>
      <c r="E50" s="5"/>
      <c r="F50" s="5"/>
      <c r="G50" s="5"/>
      <c r="H50" s="6" t="e">
        <f>VLOOKUP(D50,参照コード!$J$4:$K$25,2)</f>
        <v>#N/A</v>
      </c>
      <c r="I50" s="5" t="e">
        <f>VLOOKUP(E50,参照コード!$B$4:$CH$5,2)</f>
        <v>#N/A</v>
      </c>
      <c r="J50" s="5" t="e">
        <f>VLOOKUP(F50,参照コード!$F$4:$G$14,2)</f>
        <v>#N/A</v>
      </c>
      <c r="K50" s="23" t="e">
        <f>VLOOKUP(G50,参照コード!$F$4:$G$14,2)</f>
        <v>#N/A</v>
      </c>
    </row>
    <row r="51" spans="2:11">
      <c r="B51" s="7">
        <v>48</v>
      </c>
      <c r="C51" s="6"/>
      <c r="D51" s="5"/>
      <c r="E51" s="5"/>
      <c r="F51" s="5"/>
      <c r="G51" s="5"/>
      <c r="H51" s="6" t="e">
        <f>VLOOKUP(D51,参照コード!$J$4:$K$25,2)</f>
        <v>#N/A</v>
      </c>
      <c r="I51" s="5" t="e">
        <f>VLOOKUP(E51,参照コード!$B$4:$CH$5,2)</f>
        <v>#N/A</v>
      </c>
      <c r="J51" s="5" t="e">
        <f>VLOOKUP(F51,参照コード!$F$4:$G$14,2)</f>
        <v>#N/A</v>
      </c>
      <c r="K51" s="23" t="e">
        <f>VLOOKUP(G51,参照コード!$F$4:$G$14,2)</f>
        <v>#N/A</v>
      </c>
    </row>
    <row r="52" spans="2:11">
      <c r="B52" s="7">
        <v>49</v>
      </c>
      <c r="C52" s="6"/>
      <c r="D52" s="5"/>
      <c r="E52" s="5"/>
      <c r="F52" s="5"/>
      <c r="G52" s="5"/>
      <c r="H52" s="6" t="e">
        <f>VLOOKUP(D52,参照コード!$J$4:$K$25,2)</f>
        <v>#N/A</v>
      </c>
      <c r="I52" s="5" t="e">
        <f>VLOOKUP(E52,参照コード!$B$4:$CH$5,2)</f>
        <v>#N/A</v>
      </c>
      <c r="J52" s="5" t="e">
        <f>VLOOKUP(F52,参照コード!$F$4:$G$14,2)</f>
        <v>#N/A</v>
      </c>
      <c r="K52" s="23" t="e">
        <f>VLOOKUP(G52,参照コード!$F$4:$G$14,2)</f>
        <v>#N/A</v>
      </c>
    </row>
    <row r="53" spans="2:11">
      <c r="B53" s="7">
        <v>50</v>
      </c>
      <c r="C53" s="6"/>
      <c r="D53" s="5"/>
      <c r="E53" s="5"/>
      <c r="F53" s="5"/>
      <c r="G53" s="5"/>
      <c r="H53" s="6" t="e">
        <f>VLOOKUP(D53,参照コード!$J$4:$K$25,2)</f>
        <v>#N/A</v>
      </c>
      <c r="I53" s="5" t="e">
        <f>VLOOKUP(E53,参照コード!$B$4:$CH$5,2)</f>
        <v>#N/A</v>
      </c>
      <c r="J53" s="5" t="e">
        <f>VLOOKUP(F53,参照コード!$F$4:$G$14,2)</f>
        <v>#N/A</v>
      </c>
      <c r="K53" s="23" t="e">
        <f>VLOOKUP(G53,参照コード!$F$4:$G$14,2)</f>
        <v>#N/A</v>
      </c>
    </row>
    <row r="54" spans="2:11">
      <c r="B54" s="7">
        <v>51</v>
      </c>
      <c r="C54" s="6"/>
      <c r="D54" s="5"/>
      <c r="E54" s="5"/>
      <c r="F54" s="5"/>
      <c r="G54" s="5"/>
      <c r="H54" s="6" t="e">
        <f>VLOOKUP(D54,参照コード!$J$4:$K$25,2)</f>
        <v>#N/A</v>
      </c>
      <c r="I54" s="5" t="e">
        <f>VLOOKUP(E54,参照コード!$B$4:$CH$5,2)</f>
        <v>#N/A</v>
      </c>
      <c r="J54" s="5" t="e">
        <f>VLOOKUP(F54,参照コード!$F$4:$G$14,2)</f>
        <v>#N/A</v>
      </c>
      <c r="K54" s="23" t="e">
        <f>VLOOKUP(G54,参照コード!$F$4:$G$14,2)</f>
        <v>#N/A</v>
      </c>
    </row>
    <row r="55" spans="2:11">
      <c r="B55" s="7">
        <v>52</v>
      </c>
      <c r="C55" s="6"/>
      <c r="D55" s="5"/>
      <c r="E55" s="5"/>
      <c r="F55" s="5"/>
      <c r="G55" s="5"/>
      <c r="H55" s="6" t="e">
        <f>VLOOKUP(D55,参照コード!$J$4:$K$25,2)</f>
        <v>#N/A</v>
      </c>
      <c r="I55" s="5" t="e">
        <f>VLOOKUP(E55,参照コード!$B$4:$CH$5,2)</f>
        <v>#N/A</v>
      </c>
      <c r="J55" s="5" t="e">
        <f>VLOOKUP(F55,参照コード!$F$4:$G$14,2)</f>
        <v>#N/A</v>
      </c>
      <c r="K55" s="23" t="e">
        <f>VLOOKUP(G55,参照コード!$F$4:$G$14,2)</f>
        <v>#N/A</v>
      </c>
    </row>
    <row r="56" spans="2:11">
      <c r="B56" s="7">
        <v>53</v>
      </c>
      <c r="C56" s="6"/>
      <c r="D56" s="5"/>
      <c r="E56" s="5"/>
      <c r="F56" s="5"/>
      <c r="G56" s="5"/>
      <c r="H56" s="6" t="e">
        <f>VLOOKUP(D56,参照コード!$J$4:$K$25,2)</f>
        <v>#N/A</v>
      </c>
      <c r="I56" s="5" t="e">
        <f>VLOOKUP(E56,参照コード!$B$4:$CH$5,2)</f>
        <v>#N/A</v>
      </c>
      <c r="J56" s="5" t="e">
        <f>VLOOKUP(F56,参照コード!$F$4:$G$14,2)</f>
        <v>#N/A</v>
      </c>
      <c r="K56" s="23" t="e">
        <f>VLOOKUP(G56,参照コード!$F$4:$G$14,2)</f>
        <v>#N/A</v>
      </c>
    </row>
    <row r="57" spans="2:11">
      <c r="B57" s="7">
        <v>54</v>
      </c>
      <c r="C57" s="6"/>
      <c r="D57" s="5"/>
      <c r="E57" s="5"/>
      <c r="F57" s="5"/>
      <c r="G57" s="5"/>
      <c r="H57" s="6" t="e">
        <f>VLOOKUP(D57,参照コード!$J$4:$K$25,2)</f>
        <v>#N/A</v>
      </c>
      <c r="I57" s="5" t="e">
        <f>VLOOKUP(E57,参照コード!$B$4:$CH$5,2)</f>
        <v>#N/A</v>
      </c>
      <c r="J57" s="5" t="e">
        <f>VLOOKUP(F57,参照コード!$F$4:$G$14,2)</f>
        <v>#N/A</v>
      </c>
      <c r="K57" s="23" t="e">
        <f>VLOOKUP(G57,参照コード!$F$4:$G$14,2)</f>
        <v>#N/A</v>
      </c>
    </row>
    <row r="58" spans="2:11">
      <c r="B58" s="7">
        <v>55</v>
      </c>
      <c r="C58" s="6"/>
      <c r="D58" s="5"/>
      <c r="E58" s="5"/>
      <c r="F58" s="5"/>
      <c r="G58" s="5"/>
      <c r="H58" s="6" t="e">
        <f>VLOOKUP(D58,参照コード!$J$4:$K$25,2)</f>
        <v>#N/A</v>
      </c>
      <c r="I58" s="5" t="e">
        <f>VLOOKUP(E58,参照コード!$B$4:$CH$5,2)</f>
        <v>#N/A</v>
      </c>
      <c r="J58" s="5" t="e">
        <f>VLOOKUP(F58,参照コード!$F$4:$G$14,2)</f>
        <v>#N/A</v>
      </c>
      <c r="K58" s="23" t="e">
        <f>VLOOKUP(G58,参照コード!$F$4:$G$14,2)</f>
        <v>#N/A</v>
      </c>
    </row>
    <row r="59" spans="2:11">
      <c r="B59" s="7">
        <v>56</v>
      </c>
      <c r="C59" s="6"/>
      <c r="D59" s="5"/>
      <c r="E59" s="5"/>
      <c r="F59" s="5"/>
      <c r="G59" s="5"/>
      <c r="H59" s="6" t="e">
        <f>VLOOKUP(D59,参照コード!$J$4:$K$25,2)</f>
        <v>#N/A</v>
      </c>
      <c r="I59" s="5" t="e">
        <f>VLOOKUP(E59,参照コード!$B$4:$CH$5,2)</f>
        <v>#N/A</v>
      </c>
      <c r="J59" s="5" t="e">
        <f>VLOOKUP(F59,参照コード!$F$4:$G$14,2)</f>
        <v>#N/A</v>
      </c>
      <c r="K59" s="23" t="e">
        <f>VLOOKUP(G59,参照コード!$F$4:$G$14,2)</f>
        <v>#N/A</v>
      </c>
    </row>
    <row r="60" spans="2:11">
      <c r="B60" s="7">
        <v>57</v>
      </c>
      <c r="C60" s="6"/>
      <c r="D60" s="5"/>
      <c r="E60" s="5"/>
      <c r="F60" s="5"/>
      <c r="G60" s="5"/>
      <c r="H60" s="6" t="e">
        <f>VLOOKUP(D60,参照コード!$J$4:$K$25,2)</f>
        <v>#N/A</v>
      </c>
      <c r="I60" s="5" t="e">
        <f>VLOOKUP(E60,参照コード!$B$4:$CH$5,2)</f>
        <v>#N/A</v>
      </c>
      <c r="J60" s="5" t="e">
        <f>VLOOKUP(F60,参照コード!$F$4:$G$14,2)</f>
        <v>#N/A</v>
      </c>
      <c r="K60" s="23" t="e">
        <f>VLOOKUP(G60,参照コード!$F$4:$G$14,2)</f>
        <v>#N/A</v>
      </c>
    </row>
    <row r="61" spans="2:11">
      <c r="B61" s="7">
        <v>58</v>
      </c>
      <c r="C61" s="6"/>
      <c r="D61" s="5"/>
      <c r="E61" s="5"/>
      <c r="F61" s="5"/>
      <c r="G61" s="5"/>
      <c r="H61" s="6" t="e">
        <f>VLOOKUP(D61,参照コード!$J$4:$K$25,2)</f>
        <v>#N/A</v>
      </c>
      <c r="I61" s="5" t="e">
        <f>VLOOKUP(E61,参照コード!$B$4:$CH$5,2)</f>
        <v>#N/A</v>
      </c>
      <c r="J61" s="5" t="e">
        <f>VLOOKUP(F61,参照コード!$F$4:$G$14,2)</f>
        <v>#N/A</v>
      </c>
      <c r="K61" s="23" t="e">
        <f>VLOOKUP(G61,参照コード!$F$4:$G$14,2)</f>
        <v>#N/A</v>
      </c>
    </row>
    <row r="62" spans="2:11">
      <c r="B62" s="7">
        <v>59</v>
      </c>
      <c r="C62" s="6"/>
      <c r="D62" s="5"/>
      <c r="E62" s="5"/>
      <c r="F62" s="5"/>
      <c r="G62" s="5"/>
      <c r="H62" s="6" t="e">
        <f>VLOOKUP(D62,参照コード!$J$4:$K$25,2)</f>
        <v>#N/A</v>
      </c>
      <c r="I62" s="5" t="e">
        <f>VLOOKUP(E62,参照コード!$B$4:$CH$5,2)</f>
        <v>#N/A</v>
      </c>
      <c r="J62" s="5" t="e">
        <f>VLOOKUP(F62,参照コード!$F$4:$G$14,2)</f>
        <v>#N/A</v>
      </c>
      <c r="K62" s="23" t="e">
        <f>VLOOKUP(G62,参照コード!$F$4:$G$14,2)</f>
        <v>#N/A</v>
      </c>
    </row>
    <row r="63" spans="2:11">
      <c r="B63" s="7">
        <v>60</v>
      </c>
      <c r="C63" s="6"/>
      <c r="D63" s="5"/>
      <c r="E63" s="5"/>
      <c r="F63" s="5"/>
      <c r="G63" s="5"/>
      <c r="H63" s="6" t="e">
        <f>VLOOKUP(D63,参照コード!$J$4:$K$25,2)</f>
        <v>#N/A</v>
      </c>
      <c r="I63" s="5" t="e">
        <f>VLOOKUP(E63,参照コード!$B$4:$CH$5,2)</f>
        <v>#N/A</v>
      </c>
      <c r="J63" s="5" t="e">
        <f>VLOOKUP(F63,参照コード!$F$4:$G$14,2)</f>
        <v>#N/A</v>
      </c>
      <c r="K63" s="23" t="e">
        <f>VLOOKUP(G63,参照コード!$F$4:$G$14,2)</f>
        <v>#N/A</v>
      </c>
    </row>
    <row r="64" spans="2:11">
      <c r="B64" s="7">
        <v>61</v>
      </c>
      <c r="C64" s="6"/>
      <c r="D64" s="5"/>
      <c r="E64" s="5"/>
      <c r="F64" s="5"/>
      <c r="G64" s="5"/>
      <c r="H64" s="6" t="e">
        <f>VLOOKUP(D64,参照コード!$J$4:$K$25,2)</f>
        <v>#N/A</v>
      </c>
      <c r="I64" s="5" t="e">
        <f>VLOOKUP(E64,参照コード!$B$4:$CH$5,2)</f>
        <v>#N/A</v>
      </c>
      <c r="J64" s="5" t="e">
        <f>VLOOKUP(F64,参照コード!$F$4:$G$14,2)</f>
        <v>#N/A</v>
      </c>
      <c r="K64" s="23" t="e">
        <f>VLOOKUP(G64,参照コード!$F$4:$G$14,2)</f>
        <v>#N/A</v>
      </c>
    </row>
    <row r="65" spans="2:11">
      <c r="B65" s="7">
        <v>62</v>
      </c>
      <c r="C65" s="6"/>
      <c r="D65" s="5"/>
      <c r="E65" s="5"/>
      <c r="F65" s="5"/>
      <c r="G65" s="5"/>
      <c r="H65" s="6" t="e">
        <f>VLOOKUP(D65,参照コード!$J$4:$K$25,2)</f>
        <v>#N/A</v>
      </c>
      <c r="I65" s="5" t="e">
        <f>VLOOKUP(E65,参照コード!$B$4:$CH$5,2)</f>
        <v>#N/A</v>
      </c>
      <c r="J65" s="5" t="e">
        <f>VLOOKUP(F65,参照コード!$F$4:$G$14,2)</f>
        <v>#N/A</v>
      </c>
      <c r="K65" s="23" t="e">
        <f>VLOOKUP(G65,参照コード!$F$4:$G$14,2)</f>
        <v>#N/A</v>
      </c>
    </row>
    <row r="66" spans="2:11">
      <c r="B66" s="7">
        <v>63</v>
      </c>
      <c r="C66" s="6"/>
      <c r="D66" s="5"/>
      <c r="E66" s="5"/>
      <c r="F66" s="5"/>
      <c r="G66" s="5"/>
      <c r="H66" s="6" t="e">
        <f>VLOOKUP(D66,参照コード!$J$4:$K$25,2)</f>
        <v>#N/A</v>
      </c>
      <c r="I66" s="5" t="e">
        <f>VLOOKUP(E66,参照コード!$B$4:$CH$5,2)</f>
        <v>#N/A</v>
      </c>
      <c r="J66" s="5" t="e">
        <f>VLOOKUP(F66,参照コード!$F$4:$G$14,2)</f>
        <v>#N/A</v>
      </c>
      <c r="K66" s="23" t="e">
        <f>VLOOKUP(G66,参照コード!$F$4:$G$14,2)</f>
        <v>#N/A</v>
      </c>
    </row>
    <row r="67" spans="2:11">
      <c r="B67" s="7">
        <v>64</v>
      </c>
      <c r="C67" s="6"/>
      <c r="D67" s="5"/>
      <c r="E67" s="5"/>
      <c r="F67" s="5"/>
      <c r="G67" s="5"/>
      <c r="H67" s="6" t="e">
        <f>VLOOKUP(D67,参照コード!$J$4:$K$25,2)</f>
        <v>#N/A</v>
      </c>
      <c r="I67" s="5" t="e">
        <f>VLOOKUP(E67,参照コード!$B$4:$CH$5,2)</f>
        <v>#N/A</v>
      </c>
      <c r="J67" s="5" t="e">
        <f>VLOOKUP(F67,参照コード!$F$4:$G$14,2)</f>
        <v>#N/A</v>
      </c>
      <c r="K67" s="23" t="e">
        <f>VLOOKUP(G67,参照コード!$F$4:$G$14,2)</f>
        <v>#N/A</v>
      </c>
    </row>
    <row r="68" spans="2:11">
      <c r="B68" s="7">
        <v>65</v>
      </c>
      <c r="C68" s="6"/>
      <c r="D68" s="5"/>
      <c r="E68" s="5"/>
      <c r="F68" s="5"/>
      <c r="G68" s="5"/>
      <c r="H68" s="6" t="e">
        <f>VLOOKUP(D68,参照コード!$J$4:$K$25,2)</f>
        <v>#N/A</v>
      </c>
      <c r="I68" s="5" t="e">
        <f>VLOOKUP(E68,参照コード!$B$4:$CH$5,2)</f>
        <v>#N/A</v>
      </c>
      <c r="J68" s="5" t="e">
        <f>VLOOKUP(F68,参照コード!$F$4:$G$14,2)</f>
        <v>#N/A</v>
      </c>
      <c r="K68" s="23" t="e">
        <f>VLOOKUP(G68,参照コード!$F$4:$G$14,2)</f>
        <v>#N/A</v>
      </c>
    </row>
    <row r="69" spans="2:11">
      <c r="B69" s="7">
        <v>66</v>
      </c>
      <c r="C69" s="6"/>
      <c r="D69" s="5"/>
      <c r="E69" s="5"/>
      <c r="F69" s="5"/>
      <c r="G69" s="5"/>
      <c r="H69" s="6" t="e">
        <f>VLOOKUP(D69,参照コード!$J$4:$K$25,2)</f>
        <v>#N/A</v>
      </c>
      <c r="I69" s="5" t="e">
        <f>VLOOKUP(E69,参照コード!$B$4:$CH$5,2)</f>
        <v>#N/A</v>
      </c>
      <c r="J69" s="5" t="e">
        <f>VLOOKUP(F69,参照コード!$F$4:$G$14,2)</f>
        <v>#N/A</v>
      </c>
      <c r="K69" s="23" t="e">
        <f>VLOOKUP(G69,参照コード!$F$4:$G$14,2)</f>
        <v>#N/A</v>
      </c>
    </row>
    <row r="70" spans="2:11">
      <c r="B70" s="7">
        <v>67</v>
      </c>
      <c r="C70" s="6"/>
      <c r="D70" s="5"/>
      <c r="E70" s="5"/>
      <c r="F70" s="5"/>
      <c r="G70" s="5"/>
      <c r="H70" s="6" t="e">
        <f>VLOOKUP(D70,参照コード!$J$4:$K$25,2)</f>
        <v>#N/A</v>
      </c>
      <c r="I70" s="5" t="e">
        <f>VLOOKUP(E70,参照コード!$B$4:$CH$5,2)</f>
        <v>#N/A</v>
      </c>
      <c r="J70" s="5" t="e">
        <f>VLOOKUP(F70,参照コード!$F$4:$G$14,2)</f>
        <v>#N/A</v>
      </c>
      <c r="K70" s="23" t="e">
        <f>VLOOKUP(G70,参照コード!$F$4:$G$14,2)</f>
        <v>#N/A</v>
      </c>
    </row>
    <row r="71" spans="2:11">
      <c r="B71" s="7">
        <v>68</v>
      </c>
      <c r="C71" s="6"/>
      <c r="D71" s="5"/>
      <c r="E71" s="5"/>
      <c r="F71" s="5"/>
      <c r="G71" s="5"/>
      <c r="H71" s="6" t="e">
        <f>VLOOKUP(D71,参照コード!$J$4:$K$25,2)</f>
        <v>#N/A</v>
      </c>
      <c r="I71" s="5" t="e">
        <f>VLOOKUP(E71,参照コード!$B$4:$CH$5,2)</f>
        <v>#N/A</v>
      </c>
      <c r="J71" s="5" t="e">
        <f>VLOOKUP(F71,参照コード!$F$4:$G$14,2)</f>
        <v>#N/A</v>
      </c>
      <c r="K71" s="23" t="e">
        <f>VLOOKUP(G71,参照コード!$F$4:$G$14,2)</f>
        <v>#N/A</v>
      </c>
    </row>
    <row r="72" spans="2:11">
      <c r="B72" s="7">
        <v>69</v>
      </c>
      <c r="C72" s="6"/>
      <c r="D72" s="5"/>
      <c r="E72" s="5"/>
      <c r="F72" s="5"/>
      <c r="G72" s="5"/>
      <c r="H72" s="6" t="e">
        <f>VLOOKUP(D72,参照コード!$J$4:$K$25,2)</f>
        <v>#N/A</v>
      </c>
      <c r="I72" s="5" t="e">
        <f>VLOOKUP(E72,参照コード!$B$4:$CH$5,2)</f>
        <v>#N/A</v>
      </c>
      <c r="J72" s="5" t="e">
        <f>VLOOKUP(F72,参照コード!$F$4:$G$14,2)</f>
        <v>#N/A</v>
      </c>
      <c r="K72" s="23" t="e">
        <f>VLOOKUP(G72,参照コード!$F$4:$G$14,2)</f>
        <v>#N/A</v>
      </c>
    </row>
    <row r="73" spans="2:11" ht="15" thickBot="1">
      <c r="B73" s="4">
        <v>70</v>
      </c>
      <c r="C73" s="3"/>
      <c r="D73" s="2"/>
      <c r="E73" s="2"/>
      <c r="F73" s="2"/>
      <c r="G73" s="2"/>
      <c r="H73" s="3" t="e">
        <f>VLOOKUP(D73,参照コード!$J$4:$K$25,2)</f>
        <v>#N/A</v>
      </c>
      <c r="I73" s="2" t="e">
        <f>VLOOKUP(E73,参照コード!$B$4:$CH$5,2)</f>
        <v>#N/A</v>
      </c>
      <c r="J73" s="2" t="e">
        <f>VLOOKUP(F73,参照コード!$F$4:$G$14,2)</f>
        <v>#N/A</v>
      </c>
      <c r="K73" s="22" t="e">
        <f>VLOOKUP(G73,参照コード!$F$4:$G$14,2)</f>
        <v>#N/A</v>
      </c>
    </row>
    <row r="75" spans="2:11">
      <c r="B75" s="96" t="s">
        <v>0</v>
      </c>
      <c r="C75" s="97"/>
      <c r="D75" s="97"/>
      <c r="E75" s="97"/>
      <c r="F75" s="97"/>
      <c r="G75" s="97"/>
      <c r="H75" s="97"/>
      <c r="I75" s="97"/>
      <c r="J75" s="97"/>
      <c r="K75" s="98"/>
    </row>
    <row r="76" spans="2:11">
      <c r="B76" s="99"/>
      <c r="C76" s="100"/>
      <c r="D76" s="100"/>
      <c r="E76" s="100"/>
      <c r="F76" s="100"/>
      <c r="G76" s="100"/>
      <c r="H76" s="100"/>
      <c r="I76" s="100"/>
      <c r="J76" s="100"/>
      <c r="K76" s="101"/>
    </row>
    <row r="77" spans="2:11">
      <c r="B77" s="99"/>
      <c r="C77" s="100"/>
      <c r="D77" s="100"/>
      <c r="E77" s="100"/>
      <c r="F77" s="100"/>
      <c r="G77" s="100"/>
      <c r="H77" s="100"/>
      <c r="I77" s="100"/>
      <c r="J77" s="100"/>
      <c r="K77" s="101"/>
    </row>
    <row r="78" spans="2:11">
      <c r="B78" s="102"/>
      <c r="C78" s="103"/>
      <c r="D78" s="103"/>
      <c r="E78" s="103"/>
      <c r="F78" s="103"/>
      <c r="G78" s="103"/>
      <c r="H78" s="103"/>
      <c r="I78" s="103"/>
      <c r="J78" s="103"/>
      <c r="K78" s="104"/>
    </row>
  </sheetData>
  <mergeCells count="5">
    <mergeCell ref="B75:K78"/>
    <mergeCell ref="B2:K2"/>
    <mergeCell ref="M5:M31"/>
    <mergeCell ref="L2:M2"/>
    <mergeCell ref="A1:B1"/>
  </mergeCells>
  <phoneticPr fontId="1"/>
  <dataValidations count="2">
    <dataValidation imeMode="off" allowBlank="1" showInputMessage="1" showErrorMessage="1" sqref="D4:G73"/>
    <dataValidation imeMode="on" allowBlank="1" showInputMessage="1" showErrorMessage="1" sqref="C4:C73"/>
  </dataValidations>
  <pageMargins left="0.74" right="0.39" top="0.38" bottom="0.39" header="0.2" footer="0.28999999999999998"/>
  <pageSetup paperSize="9" scale="95" orientation="landscape" verticalDpi="4294967292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zoomScaleSheetLayoutView="100" workbookViewId="0">
      <selection activeCell="O3" sqref="O3"/>
    </sheetView>
  </sheetViews>
  <sheetFormatPr defaultRowHeight="14.25"/>
  <cols>
    <col min="1" max="1" width="3.625" customWidth="1"/>
    <col min="2" max="2" width="4.875" customWidth="1"/>
    <col min="3" max="3" width="17.375" customWidth="1"/>
    <col min="4" max="7" width="9.25" customWidth="1"/>
    <col min="8" max="8" width="21.625" customWidth="1"/>
    <col min="9" max="9" width="7.375" customWidth="1"/>
    <col min="10" max="11" width="9" style="21"/>
    <col min="12" max="12" width="4.375" customWidth="1"/>
    <col min="13" max="13" width="9.75" customWidth="1"/>
  </cols>
  <sheetData>
    <row r="1" spans="1:16">
      <c r="A1" s="107" t="s">
        <v>58</v>
      </c>
      <c r="B1" s="107"/>
    </row>
    <row r="2" spans="1:16" ht="19.5" thickBot="1">
      <c r="B2" s="105" t="s">
        <v>88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6" ht="27.75" thickBot="1">
      <c r="B3" s="20" t="s">
        <v>10</v>
      </c>
      <c r="C3" s="19" t="s">
        <v>9</v>
      </c>
      <c r="D3" s="18" t="s">
        <v>8</v>
      </c>
      <c r="E3" s="18" t="s">
        <v>7</v>
      </c>
      <c r="F3" s="18" t="s">
        <v>14</v>
      </c>
      <c r="G3" s="18" t="s">
        <v>13</v>
      </c>
      <c r="H3" s="17" t="s">
        <v>4</v>
      </c>
      <c r="I3" s="17" t="s">
        <v>3</v>
      </c>
      <c r="J3" s="66" t="s">
        <v>12</v>
      </c>
      <c r="K3" s="67" t="s">
        <v>11</v>
      </c>
    </row>
    <row r="4" spans="1:16" ht="14.25" customHeight="1">
      <c r="B4" s="7">
        <v>1</v>
      </c>
      <c r="C4" s="6"/>
      <c r="D4" s="8"/>
      <c r="E4" s="5"/>
      <c r="F4" s="28"/>
      <c r="G4" s="28"/>
      <c r="H4" s="6" t="e">
        <f>VLOOKUP(D4,参照コード!$J$4:$K$25,2)</f>
        <v>#N/A</v>
      </c>
      <c r="I4" s="5" t="e">
        <f>VLOOKUP(E4,参照コード!$B$4:$CH$5,2)</f>
        <v>#N/A</v>
      </c>
      <c r="J4" s="5" t="e">
        <f>VLOOKUP(F4,参照コード!$F$4:$G$14,2)</f>
        <v>#N/A</v>
      </c>
      <c r="K4" s="23" t="e">
        <f>VLOOKUP(G4,参照コード!$F$4:$G$14,2)</f>
        <v>#N/A</v>
      </c>
      <c r="M4" s="12"/>
      <c r="N4" s="12"/>
      <c r="O4" s="12"/>
      <c r="P4" s="12"/>
    </row>
    <row r="5" spans="1:16" ht="14.25" customHeight="1">
      <c r="B5" s="7">
        <v>2</v>
      </c>
      <c r="C5" s="6"/>
      <c r="D5" s="8"/>
      <c r="E5" s="5"/>
      <c r="F5" s="5"/>
      <c r="G5" s="5"/>
      <c r="H5" s="6" t="e">
        <f>VLOOKUP(D5,参照コード!$J$4:$K$25,2)</f>
        <v>#N/A</v>
      </c>
      <c r="I5" s="5" t="e">
        <f>VLOOKUP(E5,参照コード!$B$4:$CH$5,2)</f>
        <v>#N/A</v>
      </c>
      <c r="J5" s="5" t="e">
        <f>VLOOKUP(F5,参照コード!$F$4:$G$14,2)</f>
        <v>#N/A</v>
      </c>
      <c r="K5" s="23" t="e">
        <f>VLOOKUP(G5,参照コード!$F$4:$G$14,2)</f>
        <v>#N/A</v>
      </c>
      <c r="M5" s="12"/>
      <c r="N5" s="12"/>
      <c r="O5" s="12"/>
      <c r="P5" s="12"/>
    </row>
    <row r="6" spans="1:16" ht="14.25" customHeight="1">
      <c r="B6" s="7">
        <v>3</v>
      </c>
      <c r="C6" s="6"/>
      <c r="D6" s="8"/>
      <c r="E6" s="5"/>
      <c r="F6" s="5"/>
      <c r="G6" s="5"/>
      <c r="H6" s="6" t="e">
        <f>VLOOKUP(D6,参照コード!$J$4:$K$25,2)</f>
        <v>#N/A</v>
      </c>
      <c r="I6" s="5" t="e">
        <f>VLOOKUP(E6,参照コード!$B$4:$CH$5,2)</f>
        <v>#N/A</v>
      </c>
      <c r="J6" s="5" t="e">
        <f>VLOOKUP(F6,参照コード!$F$4:$G$14,2)</f>
        <v>#N/A</v>
      </c>
      <c r="K6" s="23" t="e">
        <f>VLOOKUP(G6,参照コード!$F$4:$G$14,2)</f>
        <v>#N/A</v>
      </c>
      <c r="M6" s="106" t="s">
        <v>89</v>
      </c>
      <c r="N6" s="11"/>
      <c r="O6" s="11"/>
      <c r="P6" s="11"/>
    </row>
    <row r="7" spans="1:16">
      <c r="B7" s="7">
        <v>4</v>
      </c>
      <c r="C7" s="6"/>
      <c r="D7" s="8"/>
      <c r="E7" s="5"/>
      <c r="F7" s="5"/>
      <c r="G7" s="5"/>
      <c r="H7" s="6" t="e">
        <f>VLOOKUP(D7,参照コード!$J$4:$K$25,2)</f>
        <v>#N/A</v>
      </c>
      <c r="I7" s="5" t="e">
        <f>VLOOKUP(E7,参照コード!$B$4:$CH$5,2)</f>
        <v>#N/A</v>
      </c>
      <c r="J7" s="5" t="e">
        <f>VLOOKUP(F7,参照コード!$F$4:$G$14,2)</f>
        <v>#N/A</v>
      </c>
      <c r="K7" s="23" t="e">
        <f>VLOOKUP(G7,参照コード!$F$4:$G$14,2)</f>
        <v>#N/A</v>
      </c>
      <c r="M7" s="106"/>
      <c r="N7" s="11"/>
      <c r="O7" s="11"/>
      <c r="P7" s="11"/>
    </row>
    <row r="8" spans="1:16">
      <c r="B8" s="7">
        <v>5</v>
      </c>
      <c r="C8" s="6"/>
      <c r="D8" s="8"/>
      <c r="E8" s="5"/>
      <c r="F8" s="5"/>
      <c r="G8" s="5"/>
      <c r="H8" s="6" t="e">
        <f>VLOOKUP(D8,参照コード!$J$4:$K$25,2)</f>
        <v>#N/A</v>
      </c>
      <c r="I8" s="5" t="e">
        <f>VLOOKUP(E8,参照コード!$B$4:$CH$5,2)</f>
        <v>#N/A</v>
      </c>
      <c r="J8" s="5" t="e">
        <f>VLOOKUP(F8,参照コード!$F$4:$G$14,2)</f>
        <v>#N/A</v>
      </c>
      <c r="K8" s="23" t="e">
        <f>VLOOKUP(G8,参照コード!$F$4:$G$14,2)</f>
        <v>#N/A</v>
      </c>
      <c r="M8" s="106"/>
      <c r="N8" s="11"/>
      <c r="O8" s="11"/>
      <c r="P8" s="11"/>
    </row>
    <row r="9" spans="1:16">
      <c r="B9" s="7">
        <v>6</v>
      </c>
      <c r="C9" s="6"/>
      <c r="D9" s="5"/>
      <c r="E9" s="5"/>
      <c r="F9" s="5"/>
      <c r="G9" s="5"/>
      <c r="H9" s="6" t="e">
        <f>VLOOKUP(D9,参照コード!$J$4:$K$25,2)</f>
        <v>#N/A</v>
      </c>
      <c r="I9" s="5" t="e">
        <f>VLOOKUP(E9,参照コード!$B$4:$CH$5,2)</f>
        <v>#N/A</v>
      </c>
      <c r="J9" s="5" t="e">
        <f>VLOOKUP(F9,参照コード!$F$4:$G$14,2)</f>
        <v>#N/A</v>
      </c>
      <c r="K9" s="23" t="e">
        <f>VLOOKUP(G9,参照コード!$F$4:$G$14,2)</f>
        <v>#N/A</v>
      </c>
      <c r="M9" s="106"/>
      <c r="N9" s="11"/>
      <c r="O9" s="11"/>
      <c r="P9" s="11"/>
    </row>
    <row r="10" spans="1:16">
      <c r="B10" s="7">
        <v>7</v>
      </c>
      <c r="C10" s="6"/>
      <c r="D10" s="5"/>
      <c r="E10" s="5"/>
      <c r="F10" s="5"/>
      <c r="G10" s="5"/>
      <c r="H10" s="6" t="e">
        <f>VLOOKUP(D10,参照コード!$J$4:$K$25,2)</f>
        <v>#N/A</v>
      </c>
      <c r="I10" s="5" t="e">
        <f>VLOOKUP(E10,参照コード!$B$4:$CH$5,2)</f>
        <v>#N/A</v>
      </c>
      <c r="J10" s="5" t="e">
        <f>VLOOKUP(F10,参照コード!$F$4:$G$14,2)</f>
        <v>#N/A</v>
      </c>
      <c r="K10" s="23" t="e">
        <f>VLOOKUP(G10,参照コード!$F$4:$G$14,2)</f>
        <v>#N/A</v>
      </c>
      <c r="M10" s="106"/>
    </row>
    <row r="11" spans="1:16">
      <c r="B11" s="7">
        <v>8</v>
      </c>
      <c r="C11" s="6"/>
      <c r="D11" s="5"/>
      <c r="E11" s="5"/>
      <c r="F11" s="5"/>
      <c r="G11" s="5"/>
      <c r="H11" s="6" t="e">
        <f>VLOOKUP(D11,参照コード!$J$4:$K$25,2)</f>
        <v>#N/A</v>
      </c>
      <c r="I11" s="5" t="e">
        <f>VLOOKUP(E11,参照コード!$B$4:$CH$5,2)</f>
        <v>#N/A</v>
      </c>
      <c r="J11" s="5" t="e">
        <f>VLOOKUP(F11,参照コード!$F$4:$G$14,2)</f>
        <v>#N/A</v>
      </c>
      <c r="K11" s="23" t="e">
        <f>VLOOKUP(G11,参照コード!$F$4:$G$14,2)</f>
        <v>#N/A</v>
      </c>
      <c r="M11" s="106"/>
    </row>
    <row r="12" spans="1:16">
      <c r="B12" s="7">
        <v>9</v>
      </c>
      <c r="C12" s="6"/>
      <c r="D12" s="5"/>
      <c r="E12" s="5"/>
      <c r="F12" s="5"/>
      <c r="G12" s="5"/>
      <c r="H12" s="6" t="e">
        <f>VLOOKUP(D12,参照コード!$J$4:$K$25,2)</f>
        <v>#N/A</v>
      </c>
      <c r="I12" s="5" t="e">
        <f>VLOOKUP(E12,参照コード!$B$4:$CH$5,2)</f>
        <v>#N/A</v>
      </c>
      <c r="J12" s="5" t="e">
        <f>VLOOKUP(F12,参照コード!$F$4:$G$14,2)</f>
        <v>#N/A</v>
      </c>
      <c r="K12" s="23" t="e">
        <f>VLOOKUP(G12,参照コード!$F$4:$G$14,2)</f>
        <v>#N/A</v>
      </c>
      <c r="M12" s="106"/>
    </row>
    <row r="13" spans="1:16">
      <c r="B13" s="7">
        <v>10</v>
      </c>
      <c r="C13" s="6"/>
      <c r="D13" s="5"/>
      <c r="E13" s="5"/>
      <c r="F13" s="5"/>
      <c r="G13" s="5"/>
      <c r="H13" s="6" t="e">
        <f>VLOOKUP(D13,参照コード!$J$4:$K$25,2)</f>
        <v>#N/A</v>
      </c>
      <c r="I13" s="5" t="e">
        <f>VLOOKUP(E13,参照コード!$B$4:$CH$5,2)</f>
        <v>#N/A</v>
      </c>
      <c r="J13" s="5" t="e">
        <f>VLOOKUP(F13,参照コード!$F$4:$G$14,2)</f>
        <v>#N/A</v>
      </c>
      <c r="K13" s="23" t="e">
        <f>VLOOKUP(G13,参照コード!$F$4:$G$14,2)</f>
        <v>#N/A</v>
      </c>
      <c r="M13" s="106"/>
    </row>
    <row r="14" spans="1:16">
      <c r="B14" s="7">
        <v>11</v>
      </c>
      <c r="C14" s="6"/>
      <c r="D14" s="5"/>
      <c r="E14" s="5"/>
      <c r="F14" s="5"/>
      <c r="G14" s="5"/>
      <c r="H14" s="6" t="e">
        <f>VLOOKUP(D14,参照コード!$J$4:$K$25,2)</f>
        <v>#N/A</v>
      </c>
      <c r="I14" s="5" t="e">
        <f>VLOOKUP(E14,参照コード!$B$4:$CH$5,2)</f>
        <v>#N/A</v>
      </c>
      <c r="J14" s="5" t="e">
        <f>VLOOKUP(F14,参照コード!$F$4:$G$14,2)</f>
        <v>#N/A</v>
      </c>
      <c r="K14" s="23" t="e">
        <f>VLOOKUP(G14,参照コード!$F$4:$G$14,2)</f>
        <v>#N/A</v>
      </c>
      <c r="M14" s="106"/>
    </row>
    <row r="15" spans="1:16">
      <c r="B15" s="7">
        <v>12</v>
      </c>
      <c r="C15" s="6"/>
      <c r="D15" s="5"/>
      <c r="E15" s="5"/>
      <c r="F15" s="5"/>
      <c r="G15" s="5"/>
      <c r="H15" s="6" t="e">
        <f>VLOOKUP(D15,参照コード!$J$4:$K$25,2)</f>
        <v>#N/A</v>
      </c>
      <c r="I15" s="5" t="e">
        <f>VLOOKUP(E15,参照コード!$B$4:$CH$5,2)</f>
        <v>#N/A</v>
      </c>
      <c r="J15" s="5" t="e">
        <f>VLOOKUP(F15,参照コード!$F$4:$G$14,2)</f>
        <v>#N/A</v>
      </c>
      <c r="K15" s="23" t="e">
        <f>VLOOKUP(G15,参照コード!$F$4:$G$14,2)</f>
        <v>#N/A</v>
      </c>
      <c r="M15" s="106"/>
    </row>
    <row r="16" spans="1:16">
      <c r="B16" s="7">
        <v>13</v>
      </c>
      <c r="C16" s="6"/>
      <c r="D16" s="5"/>
      <c r="E16" s="5"/>
      <c r="F16" s="5"/>
      <c r="G16" s="5"/>
      <c r="H16" s="6" t="e">
        <f>VLOOKUP(D16,参照コード!$J$4:$K$25,2)</f>
        <v>#N/A</v>
      </c>
      <c r="I16" s="5" t="e">
        <f>VLOOKUP(E16,参照コード!$B$4:$CH$5,2)</f>
        <v>#N/A</v>
      </c>
      <c r="J16" s="5" t="e">
        <f>VLOOKUP(F16,参照コード!$F$4:$G$14,2)</f>
        <v>#N/A</v>
      </c>
      <c r="K16" s="23" t="e">
        <f>VLOOKUP(G16,参照コード!$F$4:$G$14,2)</f>
        <v>#N/A</v>
      </c>
      <c r="M16" s="106"/>
    </row>
    <row r="17" spans="2:13">
      <c r="B17" s="7">
        <v>14</v>
      </c>
      <c r="C17" s="6"/>
      <c r="D17" s="5"/>
      <c r="E17" s="5"/>
      <c r="F17" s="5"/>
      <c r="G17" s="5"/>
      <c r="H17" s="6" t="e">
        <f>VLOOKUP(D17,参照コード!$J$4:$K$25,2)</f>
        <v>#N/A</v>
      </c>
      <c r="I17" s="5" t="e">
        <f>VLOOKUP(E17,参照コード!$B$4:$CH$5,2)</f>
        <v>#N/A</v>
      </c>
      <c r="J17" s="5" t="e">
        <f>VLOOKUP(F17,参照コード!$F$4:$G$14,2)</f>
        <v>#N/A</v>
      </c>
      <c r="K17" s="23" t="e">
        <f>VLOOKUP(G17,参照コード!$F$4:$G$14,2)</f>
        <v>#N/A</v>
      </c>
      <c r="M17" s="106"/>
    </row>
    <row r="18" spans="2:13">
      <c r="B18" s="7">
        <v>15</v>
      </c>
      <c r="C18" s="6"/>
      <c r="D18" s="5"/>
      <c r="E18" s="5"/>
      <c r="F18" s="5"/>
      <c r="G18" s="5"/>
      <c r="H18" s="6" t="e">
        <f>VLOOKUP(D18,参照コード!$J$4:$K$25,2)</f>
        <v>#N/A</v>
      </c>
      <c r="I18" s="5" t="e">
        <f>VLOOKUP(E18,参照コード!$B$4:$CH$5,2)</f>
        <v>#N/A</v>
      </c>
      <c r="J18" s="5" t="e">
        <f>VLOOKUP(F18,参照コード!$F$4:$G$14,2)</f>
        <v>#N/A</v>
      </c>
      <c r="K18" s="23" t="e">
        <f>VLOOKUP(G18,参照コード!$F$4:$G$14,2)</f>
        <v>#N/A</v>
      </c>
      <c r="M18" s="106"/>
    </row>
    <row r="19" spans="2:13">
      <c r="B19" s="7">
        <v>16</v>
      </c>
      <c r="C19" s="6"/>
      <c r="D19" s="5"/>
      <c r="E19" s="5"/>
      <c r="F19" s="5"/>
      <c r="G19" s="5"/>
      <c r="H19" s="6" t="e">
        <f>VLOOKUP(D19,参照コード!$J$4:$K$25,2)</f>
        <v>#N/A</v>
      </c>
      <c r="I19" s="5" t="e">
        <f>VLOOKUP(E19,参照コード!$B$4:$CH$5,2)</f>
        <v>#N/A</v>
      </c>
      <c r="J19" s="5" t="e">
        <f>VLOOKUP(F19,参照コード!$F$4:$G$14,2)</f>
        <v>#N/A</v>
      </c>
      <c r="K19" s="23" t="e">
        <f>VLOOKUP(G19,参照コード!$F$4:$G$14,2)</f>
        <v>#N/A</v>
      </c>
      <c r="M19" s="106"/>
    </row>
    <row r="20" spans="2:13">
      <c r="B20" s="7">
        <v>17</v>
      </c>
      <c r="C20" s="6"/>
      <c r="D20" s="5"/>
      <c r="E20" s="5"/>
      <c r="F20" s="5"/>
      <c r="G20" s="5"/>
      <c r="H20" s="6" t="e">
        <f>VLOOKUP(D20,参照コード!$J$4:$K$25,2)</f>
        <v>#N/A</v>
      </c>
      <c r="I20" s="5" t="e">
        <f>VLOOKUP(E20,参照コード!$B$4:$CH$5,2)</f>
        <v>#N/A</v>
      </c>
      <c r="J20" s="5" t="e">
        <f>VLOOKUP(F20,参照コード!$F$4:$G$14,2)</f>
        <v>#N/A</v>
      </c>
      <c r="K20" s="23" t="e">
        <f>VLOOKUP(G20,参照コード!$F$4:$G$14,2)</f>
        <v>#N/A</v>
      </c>
      <c r="M20" s="106"/>
    </row>
    <row r="21" spans="2:13">
      <c r="B21" s="7">
        <v>18</v>
      </c>
      <c r="C21" s="6"/>
      <c r="D21" s="5"/>
      <c r="E21" s="5"/>
      <c r="F21" s="5"/>
      <c r="G21" s="5"/>
      <c r="H21" s="6" t="e">
        <f>VLOOKUP(D21,参照コード!$J$4:$K$25,2)</f>
        <v>#N/A</v>
      </c>
      <c r="I21" s="5" t="e">
        <f>VLOOKUP(E21,参照コード!$B$4:$CH$5,2)</f>
        <v>#N/A</v>
      </c>
      <c r="J21" s="5" t="e">
        <f>VLOOKUP(F21,参照コード!$F$4:$G$14,2)</f>
        <v>#N/A</v>
      </c>
      <c r="K21" s="23" t="e">
        <f>VLOOKUP(G21,参照コード!$F$4:$G$14,2)</f>
        <v>#N/A</v>
      </c>
      <c r="M21" s="106"/>
    </row>
    <row r="22" spans="2:13">
      <c r="B22" s="7">
        <v>19</v>
      </c>
      <c r="C22" s="6"/>
      <c r="D22" s="5"/>
      <c r="E22" s="5"/>
      <c r="F22" s="5"/>
      <c r="G22" s="5"/>
      <c r="H22" s="6" t="e">
        <f>VLOOKUP(D22,参照コード!$J$4:$K$25,2)</f>
        <v>#N/A</v>
      </c>
      <c r="I22" s="5" t="e">
        <f>VLOOKUP(E22,参照コード!$B$4:$CH$5,2)</f>
        <v>#N/A</v>
      </c>
      <c r="J22" s="5" t="e">
        <f>VLOOKUP(F22,参照コード!$F$4:$G$14,2)</f>
        <v>#N/A</v>
      </c>
      <c r="K22" s="23" t="e">
        <f>VLOOKUP(G22,参照コード!$F$4:$G$14,2)</f>
        <v>#N/A</v>
      </c>
      <c r="M22" s="106"/>
    </row>
    <row r="23" spans="2:13">
      <c r="B23" s="7">
        <v>20</v>
      </c>
      <c r="C23" s="6"/>
      <c r="D23" s="5"/>
      <c r="E23" s="5"/>
      <c r="F23" s="5"/>
      <c r="G23" s="5"/>
      <c r="H23" s="6" t="e">
        <f>VLOOKUP(D23,参照コード!$J$4:$K$25,2)</f>
        <v>#N/A</v>
      </c>
      <c r="I23" s="5" t="e">
        <f>VLOOKUP(E23,参照コード!$B$4:$CH$5,2)</f>
        <v>#N/A</v>
      </c>
      <c r="J23" s="5" t="e">
        <f>VLOOKUP(F23,参照コード!$F$4:$G$14,2)</f>
        <v>#N/A</v>
      </c>
      <c r="K23" s="23" t="e">
        <f>VLOOKUP(G23,参照コード!$F$4:$G$14,2)</f>
        <v>#N/A</v>
      </c>
      <c r="M23" s="106"/>
    </row>
    <row r="24" spans="2:13">
      <c r="B24" s="7">
        <v>21</v>
      </c>
      <c r="C24" s="6"/>
      <c r="D24" s="5"/>
      <c r="E24" s="5"/>
      <c r="F24" s="5"/>
      <c r="G24" s="5"/>
      <c r="H24" s="6" t="e">
        <f>VLOOKUP(D24,参照コード!$J$4:$K$25,2)</f>
        <v>#N/A</v>
      </c>
      <c r="I24" s="5" t="e">
        <f>VLOOKUP(E24,参照コード!$B$4:$CH$5,2)</f>
        <v>#N/A</v>
      </c>
      <c r="J24" s="5" t="e">
        <f>VLOOKUP(F24,参照コード!$F$4:$G$14,2)</f>
        <v>#N/A</v>
      </c>
      <c r="K24" s="23" t="e">
        <f>VLOOKUP(G24,参照コード!$F$4:$G$14,2)</f>
        <v>#N/A</v>
      </c>
      <c r="M24" s="106"/>
    </row>
    <row r="25" spans="2:13">
      <c r="B25" s="7">
        <v>22</v>
      </c>
      <c r="C25" s="6"/>
      <c r="D25" s="5"/>
      <c r="E25" s="5"/>
      <c r="F25" s="5"/>
      <c r="G25" s="5"/>
      <c r="H25" s="6" t="e">
        <f>VLOOKUP(D25,参照コード!$J$4:$K$25,2)</f>
        <v>#N/A</v>
      </c>
      <c r="I25" s="5" t="e">
        <f>VLOOKUP(E25,参照コード!$B$4:$CH$5,2)</f>
        <v>#N/A</v>
      </c>
      <c r="J25" s="5" t="e">
        <f>VLOOKUP(F25,参照コード!$F$4:$G$14,2)</f>
        <v>#N/A</v>
      </c>
      <c r="K25" s="23" t="e">
        <f>VLOOKUP(G25,参照コード!$F$4:$G$14,2)</f>
        <v>#N/A</v>
      </c>
      <c r="M25" s="106"/>
    </row>
    <row r="26" spans="2:13">
      <c r="B26" s="7">
        <v>23</v>
      </c>
      <c r="C26" s="6"/>
      <c r="D26" s="5"/>
      <c r="E26" s="5"/>
      <c r="F26" s="5"/>
      <c r="G26" s="5"/>
      <c r="H26" s="6" t="e">
        <f>VLOOKUP(D26,参照コード!$J$4:$K$25,2)</f>
        <v>#N/A</v>
      </c>
      <c r="I26" s="5" t="e">
        <f>VLOOKUP(E26,参照コード!$B$4:$CH$5,2)</f>
        <v>#N/A</v>
      </c>
      <c r="J26" s="5" t="e">
        <f>VLOOKUP(F26,参照コード!$F$4:$G$14,2)</f>
        <v>#N/A</v>
      </c>
      <c r="K26" s="23" t="e">
        <f>VLOOKUP(G26,参照コード!$F$4:$G$14,2)</f>
        <v>#N/A</v>
      </c>
      <c r="M26" s="106"/>
    </row>
    <row r="27" spans="2:13">
      <c r="B27" s="7">
        <v>24</v>
      </c>
      <c r="C27" s="6"/>
      <c r="D27" s="5"/>
      <c r="E27" s="5"/>
      <c r="F27" s="5"/>
      <c r="G27" s="5"/>
      <c r="H27" s="6" t="e">
        <f>VLOOKUP(D27,参照コード!$J$4:$K$25,2)</f>
        <v>#N/A</v>
      </c>
      <c r="I27" s="5" t="e">
        <f>VLOOKUP(E27,参照コード!$B$4:$CH$5,2)</f>
        <v>#N/A</v>
      </c>
      <c r="J27" s="5" t="e">
        <f>VLOOKUP(F27,参照コード!$F$4:$G$14,2)</f>
        <v>#N/A</v>
      </c>
      <c r="K27" s="23" t="e">
        <f>VLOOKUP(G27,参照コード!$F$4:$G$14,2)</f>
        <v>#N/A</v>
      </c>
      <c r="M27" s="106"/>
    </row>
    <row r="28" spans="2:13">
      <c r="B28" s="7">
        <v>25</v>
      </c>
      <c r="C28" s="6"/>
      <c r="D28" s="5"/>
      <c r="E28" s="5"/>
      <c r="F28" s="5"/>
      <c r="G28" s="5"/>
      <c r="H28" s="6" t="e">
        <f>VLOOKUP(D28,参照コード!$J$4:$K$25,2)</f>
        <v>#N/A</v>
      </c>
      <c r="I28" s="5" t="e">
        <f>VLOOKUP(E28,参照コード!$B$4:$CH$5,2)</f>
        <v>#N/A</v>
      </c>
      <c r="J28" s="5" t="e">
        <f>VLOOKUP(F28,参照コード!$F$4:$G$14,2)</f>
        <v>#N/A</v>
      </c>
      <c r="K28" s="23" t="e">
        <f>VLOOKUP(G28,参照コード!$F$4:$G$14,2)</f>
        <v>#N/A</v>
      </c>
      <c r="M28" s="106"/>
    </row>
    <row r="29" spans="2:13">
      <c r="B29" s="7">
        <v>26</v>
      </c>
      <c r="C29" s="6"/>
      <c r="D29" s="5"/>
      <c r="E29" s="5"/>
      <c r="F29" s="5"/>
      <c r="G29" s="5"/>
      <c r="H29" s="6" t="e">
        <f>VLOOKUP(D29,参照コード!$J$4:$K$25,2)</f>
        <v>#N/A</v>
      </c>
      <c r="I29" s="5" t="e">
        <f>VLOOKUP(E29,参照コード!$B$4:$CH$5,2)</f>
        <v>#N/A</v>
      </c>
      <c r="J29" s="5" t="e">
        <f>VLOOKUP(F29,参照コード!$F$4:$G$14,2)</f>
        <v>#N/A</v>
      </c>
      <c r="K29" s="23" t="e">
        <f>VLOOKUP(G29,参照コード!$F$4:$G$14,2)</f>
        <v>#N/A</v>
      </c>
      <c r="M29" s="106"/>
    </row>
    <row r="30" spans="2:13">
      <c r="B30" s="7">
        <v>27</v>
      </c>
      <c r="C30" s="6"/>
      <c r="D30" s="5"/>
      <c r="E30" s="5"/>
      <c r="F30" s="5"/>
      <c r="G30" s="5"/>
      <c r="H30" s="6" t="e">
        <f>VLOOKUP(D30,参照コード!$J$4:$K$25,2)</f>
        <v>#N/A</v>
      </c>
      <c r="I30" s="5" t="e">
        <f>VLOOKUP(E30,参照コード!$B$4:$CH$5,2)</f>
        <v>#N/A</v>
      </c>
      <c r="J30" s="5" t="e">
        <f>VLOOKUP(F30,参照コード!$F$4:$G$14,2)</f>
        <v>#N/A</v>
      </c>
      <c r="K30" s="23" t="e">
        <f>VLOOKUP(G30,参照コード!$F$4:$G$14,2)</f>
        <v>#N/A</v>
      </c>
      <c r="M30" s="106"/>
    </row>
    <row r="31" spans="2:13">
      <c r="B31" s="7">
        <v>28</v>
      </c>
      <c r="C31" s="6"/>
      <c r="D31" s="5"/>
      <c r="E31" s="5"/>
      <c r="F31" s="5"/>
      <c r="G31" s="5"/>
      <c r="H31" s="6" t="e">
        <f>VLOOKUP(D31,参照コード!$J$4:$K$25,2)</f>
        <v>#N/A</v>
      </c>
      <c r="I31" s="5" t="e">
        <f>VLOOKUP(E31,参照コード!$B$4:$CH$5,2)</f>
        <v>#N/A</v>
      </c>
      <c r="J31" s="5" t="e">
        <f>VLOOKUP(F31,参照コード!$F$4:$G$14,2)</f>
        <v>#N/A</v>
      </c>
      <c r="K31" s="23" t="e">
        <f>VLOOKUP(G31,参照コード!$F$4:$G$14,2)</f>
        <v>#N/A</v>
      </c>
      <c r="M31" s="106"/>
    </row>
    <row r="32" spans="2:13">
      <c r="B32" s="7">
        <v>29</v>
      </c>
      <c r="C32" s="6"/>
      <c r="D32" s="5"/>
      <c r="E32" s="5"/>
      <c r="F32" s="5"/>
      <c r="G32" s="5"/>
      <c r="H32" s="6" t="e">
        <f>VLOOKUP(D32,参照コード!$J$4:$K$25,2)</f>
        <v>#N/A</v>
      </c>
      <c r="I32" s="5" t="e">
        <f>VLOOKUP(E32,参照コード!$B$4:$CH$5,2)</f>
        <v>#N/A</v>
      </c>
      <c r="J32" s="5" t="e">
        <f>VLOOKUP(F32,参照コード!$F$4:$G$14,2)</f>
        <v>#N/A</v>
      </c>
      <c r="K32" s="23" t="e">
        <f>VLOOKUP(G32,参照コード!$F$4:$G$14,2)</f>
        <v>#N/A</v>
      </c>
      <c r="M32" s="106"/>
    </row>
    <row r="33" spans="2:11">
      <c r="B33" s="7">
        <v>30</v>
      </c>
      <c r="C33" s="6"/>
      <c r="D33" s="5"/>
      <c r="E33" s="5"/>
      <c r="F33" s="5"/>
      <c r="G33" s="5"/>
      <c r="H33" s="6" t="e">
        <f>VLOOKUP(D33,参照コード!$J$4:$K$25,2)</f>
        <v>#N/A</v>
      </c>
      <c r="I33" s="5" t="e">
        <f>VLOOKUP(E33,参照コード!$B$4:$CH$5,2)</f>
        <v>#N/A</v>
      </c>
      <c r="J33" s="5" t="e">
        <f>VLOOKUP(F33,参照コード!$F$4:$G$14,2)</f>
        <v>#N/A</v>
      </c>
      <c r="K33" s="23" t="e">
        <f>VLOOKUP(G33,参照コード!$F$4:$G$14,2)</f>
        <v>#N/A</v>
      </c>
    </row>
    <row r="34" spans="2:11">
      <c r="B34" s="7">
        <v>31</v>
      </c>
      <c r="C34" s="6"/>
      <c r="D34" s="5"/>
      <c r="E34" s="5"/>
      <c r="F34" s="5"/>
      <c r="G34" s="5"/>
      <c r="H34" s="6" t="e">
        <f>VLOOKUP(D34,参照コード!$J$4:$K$25,2)</f>
        <v>#N/A</v>
      </c>
      <c r="I34" s="5" t="e">
        <f>VLOOKUP(E34,参照コード!$B$4:$CH$5,2)</f>
        <v>#N/A</v>
      </c>
      <c r="J34" s="5" t="e">
        <f>VLOOKUP(F34,参照コード!$F$4:$G$14,2)</f>
        <v>#N/A</v>
      </c>
      <c r="K34" s="23" t="e">
        <f>VLOOKUP(G34,参照コード!$F$4:$G$14,2)</f>
        <v>#N/A</v>
      </c>
    </row>
    <row r="35" spans="2:11">
      <c r="B35" s="7">
        <v>32</v>
      </c>
      <c r="C35" s="6"/>
      <c r="D35" s="5"/>
      <c r="E35" s="5"/>
      <c r="F35" s="5"/>
      <c r="G35" s="5"/>
      <c r="H35" s="6" t="e">
        <f>VLOOKUP(D35,参照コード!$J$4:$K$25,2)</f>
        <v>#N/A</v>
      </c>
      <c r="I35" s="5" t="e">
        <f>VLOOKUP(E35,参照コード!$B$4:$CH$5,2)</f>
        <v>#N/A</v>
      </c>
      <c r="J35" s="5" t="e">
        <f>VLOOKUP(F35,参照コード!$F$4:$G$14,2)</f>
        <v>#N/A</v>
      </c>
      <c r="K35" s="23" t="e">
        <f>VLOOKUP(G35,参照コード!$F$4:$G$14,2)</f>
        <v>#N/A</v>
      </c>
    </row>
    <row r="36" spans="2:11">
      <c r="B36" s="7">
        <v>33</v>
      </c>
      <c r="C36" s="6"/>
      <c r="D36" s="5"/>
      <c r="E36" s="5"/>
      <c r="F36" s="5"/>
      <c r="G36" s="5"/>
      <c r="H36" s="6" t="e">
        <f>VLOOKUP(D36,参照コード!$J$4:$K$25,2)</f>
        <v>#N/A</v>
      </c>
      <c r="I36" s="5" t="e">
        <f>VLOOKUP(E36,参照コード!$B$4:$CH$5,2)</f>
        <v>#N/A</v>
      </c>
      <c r="J36" s="5" t="e">
        <f>VLOOKUP(F36,参照コード!$F$4:$G$14,2)</f>
        <v>#N/A</v>
      </c>
      <c r="K36" s="23" t="e">
        <f>VLOOKUP(G36,参照コード!$F$4:$G$14,2)</f>
        <v>#N/A</v>
      </c>
    </row>
    <row r="37" spans="2:11">
      <c r="B37" s="7">
        <v>34</v>
      </c>
      <c r="C37" s="6"/>
      <c r="D37" s="5"/>
      <c r="E37" s="5"/>
      <c r="F37" s="5"/>
      <c r="G37" s="5"/>
      <c r="H37" s="6" t="e">
        <f>VLOOKUP(D37,参照コード!$J$4:$K$25,2)</f>
        <v>#N/A</v>
      </c>
      <c r="I37" s="5" t="e">
        <f>VLOOKUP(E37,参照コード!$B$4:$CH$5,2)</f>
        <v>#N/A</v>
      </c>
      <c r="J37" s="5" t="e">
        <f>VLOOKUP(F37,参照コード!$F$4:$G$14,2)</f>
        <v>#N/A</v>
      </c>
      <c r="K37" s="23" t="e">
        <f>VLOOKUP(G37,参照コード!$F$4:$G$14,2)</f>
        <v>#N/A</v>
      </c>
    </row>
    <row r="38" spans="2:11" ht="15" thickBot="1">
      <c r="B38" s="4">
        <v>35</v>
      </c>
      <c r="C38" s="3"/>
      <c r="D38" s="2"/>
      <c r="E38" s="2"/>
      <c r="F38" s="2"/>
      <c r="G38" s="2"/>
      <c r="H38" s="3" t="e">
        <f>VLOOKUP(D38,参照コード!$J$4:$K$25,2)</f>
        <v>#N/A</v>
      </c>
      <c r="I38" s="2" t="e">
        <f>VLOOKUP(E38,参照コード!$B$4:$CH$5,2)</f>
        <v>#N/A</v>
      </c>
      <c r="J38" s="2" t="e">
        <f>VLOOKUP(F38,参照コード!$F$4:$G$14,2)</f>
        <v>#N/A</v>
      </c>
      <c r="K38" s="22" t="e">
        <f>VLOOKUP(G38,参照コード!$F$4:$G$14,2)</f>
        <v>#N/A</v>
      </c>
    </row>
    <row r="39" spans="2:11">
      <c r="B39" s="27">
        <v>36</v>
      </c>
      <c r="C39" s="26"/>
      <c r="D39" s="25"/>
      <c r="E39" s="25"/>
      <c r="F39" s="25"/>
      <c r="G39" s="25"/>
      <c r="H39" s="26" t="e">
        <f>VLOOKUP(D39,参照コード!$J$4:$K$25,2)</f>
        <v>#N/A</v>
      </c>
      <c r="I39" s="25" t="e">
        <f>VLOOKUP(E39,参照コード!$B$4:$CH$5,2)</f>
        <v>#N/A</v>
      </c>
      <c r="J39" s="25" t="e">
        <f>VLOOKUP(F39,参照コード!$F$4:$G$14,2)</f>
        <v>#N/A</v>
      </c>
      <c r="K39" s="24" t="e">
        <f>VLOOKUP(G39,参照コード!$F$4:$G$14,2)</f>
        <v>#N/A</v>
      </c>
    </row>
    <row r="40" spans="2:11">
      <c r="B40" s="7">
        <v>37</v>
      </c>
      <c r="C40" s="6"/>
      <c r="D40" s="5"/>
      <c r="E40" s="5"/>
      <c r="F40" s="5"/>
      <c r="G40" s="5"/>
      <c r="H40" s="6" t="e">
        <f>VLOOKUP(D40,参照コード!$J$4:$K$25,2)</f>
        <v>#N/A</v>
      </c>
      <c r="I40" s="5" t="e">
        <f>VLOOKUP(E40,参照コード!$B$4:$CH$5,2)</f>
        <v>#N/A</v>
      </c>
      <c r="J40" s="5" t="e">
        <f>VLOOKUP(F40,参照コード!$F$4:$G$14,2)</f>
        <v>#N/A</v>
      </c>
      <c r="K40" s="23" t="e">
        <f>VLOOKUP(G40,参照コード!$F$4:$G$14,2)</f>
        <v>#N/A</v>
      </c>
    </row>
    <row r="41" spans="2:11">
      <c r="B41" s="7">
        <v>38</v>
      </c>
      <c r="C41" s="6"/>
      <c r="D41" s="5"/>
      <c r="E41" s="5"/>
      <c r="F41" s="5"/>
      <c r="G41" s="5"/>
      <c r="H41" s="6" t="e">
        <f>VLOOKUP(D41,参照コード!$J$4:$K$25,2)</f>
        <v>#N/A</v>
      </c>
      <c r="I41" s="5" t="e">
        <f>VLOOKUP(E41,参照コード!$B$4:$CH$5,2)</f>
        <v>#N/A</v>
      </c>
      <c r="J41" s="5" t="e">
        <f>VLOOKUP(F41,参照コード!$F$4:$G$14,2)</f>
        <v>#N/A</v>
      </c>
      <c r="K41" s="23" t="e">
        <f>VLOOKUP(G41,参照コード!$F$4:$G$14,2)</f>
        <v>#N/A</v>
      </c>
    </row>
    <row r="42" spans="2:11">
      <c r="B42" s="7">
        <v>39</v>
      </c>
      <c r="C42" s="6"/>
      <c r="D42" s="5"/>
      <c r="E42" s="5"/>
      <c r="F42" s="5"/>
      <c r="G42" s="5"/>
      <c r="H42" s="6" t="e">
        <f>VLOOKUP(D42,参照コード!$J$4:$K$25,2)</f>
        <v>#N/A</v>
      </c>
      <c r="I42" s="5" t="e">
        <f>VLOOKUP(E42,参照コード!$B$4:$CH$5,2)</f>
        <v>#N/A</v>
      </c>
      <c r="J42" s="5" t="e">
        <f>VLOOKUP(F42,参照コード!$F$4:$G$14,2)</f>
        <v>#N/A</v>
      </c>
      <c r="K42" s="23" t="e">
        <f>VLOOKUP(G42,参照コード!$F$4:$G$14,2)</f>
        <v>#N/A</v>
      </c>
    </row>
    <row r="43" spans="2:11">
      <c r="B43" s="7">
        <v>40</v>
      </c>
      <c r="C43" s="6"/>
      <c r="D43" s="5"/>
      <c r="E43" s="5"/>
      <c r="F43" s="5"/>
      <c r="G43" s="5"/>
      <c r="H43" s="6" t="e">
        <f>VLOOKUP(D43,参照コード!$J$4:$K$25,2)</f>
        <v>#N/A</v>
      </c>
      <c r="I43" s="5" t="e">
        <f>VLOOKUP(E43,参照コード!$B$4:$CH$5,2)</f>
        <v>#N/A</v>
      </c>
      <c r="J43" s="5" t="e">
        <f>VLOOKUP(F43,参照コード!$F$4:$G$14,2)</f>
        <v>#N/A</v>
      </c>
      <c r="K43" s="23" t="e">
        <f>VLOOKUP(G43,参照コード!$F$4:$G$14,2)</f>
        <v>#N/A</v>
      </c>
    </row>
    <row r="44" spans="2:11">
      <c r="B44" s="7">
        <v>41</v>
      </c>
      <c r="C44" s="6"/>
      <c r="D44" s="5"/>
      <c r="E44" s="5"/>
      <c r="F44" s="5"/>
      <c r="G44" s="5"/>
      <c r="H44" s="6" t="e">
        <f>VLOOKUP(D44,参照コード!$J$4:$K$25,2)</f>
        <v>#N/A</v>
      </c>
      <c r="I44" s="5" t="e">
        <f>VLOOKUP(E44,参照コード!$B$4:$CH$5,2)</f>
        <v>#N/A</v>
      </c>
      <c r="J44" s="5" t="e">
        <f>VLOOKUP(F44,参照コード!$F$4:$G$14,2)</f>
        <v>#N/A</v>
      </c>
      <c r="K44" s="23" t="e">
        <f>VLOOKUP(G44,参照コード!$F$4:$G$14,2)</f>
        <v>#N/A</v>
      </c>
    </row>
    <row r="45" spans="2:11">
      <c r="B45" s="7">
        <v>42</v>
      </c>
      <c r="C45" s="6"/>
      <c r="D45" s="5"/>
      <c r="E45" s="5"/>
      <c r="F45" s="5"/>
      <c r="G45" s="5"/>
      <c r="H45" s="6" t="e">
        <f>VLOOKUP(D45,参照コード!$J$4:$K$25,2)</f>
        <v>#N/A</v>
      </c>
      <c r="I45" s="5" t="e">
        <f>VLOOKUP(E45,参照コード!$B$4:$CH$5,2)</f>
        <v>#N/A</v>
      </c>
      <c r="J45" s="5" t="e">
        <f>VLOOKUP(F45,参照コード!$F$4:$G$14,2)</f>
        <v>#N/A</v>
      </c>
      <c r="K45" s="23" t="e">
        <f>VLOOKUP(G45,参照コード!$F$4:$G$14,2)</f>
        <v>#N/A</v>
      </c>
    </row>
    <row r="46" spans="2:11">
      <c r="B46" s="7">
        <v>43</v>
      </c>
      <c r="C46" s="6"/>
      <c r="D46" s="5"/>
      <c r="E46" s="5"/>
      <c r="F46" s="5"/>
      <c r="G46" s="5"/>
      <c r="H46" s="6" t="e">
        <f>VLOOKUP(D46,参照コード!$J$4:$K$25,2)</f>
        <v>#N/A</v>
      </c>
      <c r="I46" s="5" t="e">
        <f>VLOOKUP(E46,参照コード!$B$4:$CH$5,2)</f>
        <v>#N/A</v>
      </c>
      <c r="J46" s="5" t="e">
        <f>VLOOKUP(F46,参照コード!$F$4:$G$14,2)</f>
        <v>#N/A</v>
      </c>
      <c r="K46" s="23" t="e">
        <f>VLOOKUP(G46,参照コード!$F$4:$G$14,2)</f>
        <v>#N/A</v>
      </c>
    </row>
    <row r="47" spans="2:11">
      <c r="B47" s="7">
        <v>44</v>
      </c>
      <c r="C47" s="6"/>
      <c r="D47" s="5"/>
      <c r="E47" s="5"/>
      <c r="F47" s="5"/>
      <c r="G47" s="5"/>
      <c r="H47" s="6" t="e">
        <f>VLOOKUP(D47,参照コード!$J$4:$K$25,2)</f>
        <v>#N/A</v>
      </c>
      <c r="I47" s="5" t="e">
        <f>VLOOKUP(E47,参照コード!$B$4:$CH$5,2)</f>
        <v>#N/A</v>
      </c>
      <c r="J47" s="5" t="e">
        <f>VLOOKUP(F47,参照コード!$F$4:$G$14,2)</f>
        <v>#N/A</v>
      </c>
      <c r="K47" s="23" t="e">
        <f>VLOOKUP(G47,参照コード!$F$4:$G$14,2)</f>
        <v>#N/A</v>
      </c>
    </row>
    <row r="48" spans="2:11">
      <c r="B48" s="7">
        <v>45</v>
      </c>
      <c r="C48" s="6"/>
      <c r="D48" s="5"/>
      <c r="E48" s="5"/>
      <c r="F48" s="5"/>
      <c r="G48" s="5"/>
      <c r="H48" s="6" t="e">
        <f>VLOOKUP(D48,参照コード!$J$4:$K$25,2)</f>
        <v>#N/A</v>
      </c>
      <c r="I48" s="5" t="e">
        <f>VLOOKUP(E48,参照コード!$B$4:$CH$5,2)</f>
        <v>#N/A</v>
      </c>
      <c r="J48" s="5" t="e">
        <f>VLOOKUP(F48,参照コード!$F$4:$G$14,2)</f>
        <v>#N/A</v>
      </c>
      <c r="K48" s="23" t="e">
        <f>VLOOKUP(G48,参照コード!$F$4:$G$14,2)</f>
        <v>#N/A</v>
      </c>
    </row>
    <row r="49" spans="2:11">
      <c r="B49" s="7">
        <v>46</v>
      </c>
      <c r="C49" s="6"/>
      <c r="D49" s="5"/>
      <c r="E49" s="5"/>
      <c r="F49" s="5"/>
      <c r="G49" s="5"/>
      <c r="H49" s="6" t="e">
        <f>VLOOKUP(D49,参照コード!$J$4:$K$25,2)</f>
        <v>#N/A</v>
      </c>
      <c r="I49" s="5" t="e">
        <f>VLOOKUP(E49,参照コード!$B$4:$CH$5,2)</f>
        <v>#N/A</v>
      </c>
      <c r="J49" s="5" t="e">
        <f>VLOOKUP(F49,参照コード!$F$4:$G$14,2)</f>
        <v>#N/A</v>
      </c>
      <c r="K49" s="23" t="e">
        <f>VLOOKUP(G49,参照コード!$F$4:$G$14,2)</f>
        <v>#N/A</v>
      </c>
    </row>
    <row r="50" spans="2:11">
      <c r="B50" s="7">
        <v>47</v>
      </c>
      <c r="C50" s="6"/>
      <c r="D50" s="5"/>
      <c r="E50" s="5"/>
      <c r="F50" s="5"/>
      <c r="G50" s="5"/>
      <c r="H50" s="6" t="e">
        <f>VLOOKUP(D50,参照コード!$J$4:$K$25,2)</f>
        <v>#N/A</v>
      </c>
      <c r="I50" s="5" t="e">
        <f>VLOOKUP(E50,参照コード!$B$4:$CH$5,2)</f>
        <v>#N/A</v>
      </c>
      <c r="J50" s="5" t="e">
        <f>VLOOKUP(F50,参照コード!$F$4:$G$14,2)</f>
        <v>#N/A</v>
      </c>
      <c r="K50" s="23" t="e">
        <f>VLOOKUP(G50,参照コード!$F$4:$G$14,2)</f>
        <v>#N/A</v>
      </c>
    </row>
    <row r="51" spans="2:11">
      <c r="B51" s="7">
        <v>48</v>
      </c>
      <c r="C51" s="6"/>
      <c r="D51" s="5"/>
      <c r="E51" s="5"/>
      <c r="F51" s="5"/>
      <c r="G51" s="5"/>
      <c r="H51" s="6" t="e">
        <f>VLOOKUP(D51,参照コード!$J$4:$K$25,2)</f>
        <v>#N/A</v>
      </c>
      <c r="I51" s="5" t="e">
        <f>VLOOKUP(E51,参照コード!$B$4:$CH$5,2)</f>
        <v>#N/A</v>
      </c>
      <c r="J51" s="5" t="e">
        <f>VLOOKUP(F51,参照コード!$F$4:$G$14,2)</f>
        <v>#N/A</v>
      </c>
      <c r="K51" s="23" t="e">
        <f>VLOOKUP(G51,参照コード!$F$4:$G$14,2)</f>
        <v>#N/A</v>
      </c>
    </row>
    <row r="52" spans="2:11">
      <c r="B52" s="7">
        <v>49</v>
      </c>
      <c r="C52" s="6"/>
      <c r="D52" s="5"/>
      <c r="E52" s="5"/>
      <c r="F52" s="5"/>
      <c r="G52" s="5"/>
      <c r="H52" s="6" t="e">
        <f>VLOOKUP(D52,参照コード!$J$4:$K$25,2)</f>
        <v>#N/A</v>
      </c>
      <c r="I52" s="5" t="e">
        <f>VLOOKUP(E52,参照コード!$B$4:$CH$5,2)</f>
        <v>#N/A</v>
      </c>
      <c r="J52" s="5" t="e">
        <f>VLOOKUP(F52,参照コード!$F$4:$G$14,2)</f>
        <v>#N/A</v>
      </c>
      <c r="K52" s="23" t="e">
        <f>VLOOKUP(G52,参照コード!$F$4:$G$14,2)</f>
        <v>#N/A</v>
      </c>
    </row>
    <row r="53" spans="2:11">
      <c r="B53" s="7">
        <v>50</v>
      </c>
      <c r="C53" s="6"/>
      <c r="D53" s="5"/>
      <c r="E53" s="5"/>
      <c r="F53" s="5"/>
      <c r="G53" s="5"/>
      <c r="H53" s="6" t="e">
        <f>VLOOKUP(D53,参照コード!$J$4:$K$25,2)</f>
        <v>#N/A</v>
      </c>
      <c r="I53" s="5" t="e">
        <f>VLOOKUP(E53,参照コード!$B$4:$CH$5,2)</f>
        <v>#N/A</v>
      </c>
      <c r="J53" s="5" t="e">
        <f>VLOOKUP(F53,参照コード!$F$4:$G$14,2)</f>
        <v>#N/A</v>
      </c>
      <c r="K53" s="23" t="e">
        <f>VLOOKUP(G53,参照コード!$F$4:$G$14,2)</f>
        <v>#N/A</v>
      </c>
    </row>
    <row r="54" spans="2:11">
      <c r="B54" s="7">
        <v>51</v>
      </c>
      <c r="C54" s="6"/>
      <c r="D54" s="5"/>
      <c r="E54" s="5"/>
      <c r="F54" s="5"/>
      <c r="G54" s="5"/>
      <c r="H54" s="6" t="e">
        <f>VLOOKUP(D54,参照コード!$J$4:$K$25,2)</f>
        <v>#N/A</v>
      </c>
      <c r="I54" s="5" t="e">
        <f>VLOOKUP(E54,参照コード!$B$4:$CH$5,2)</f>
        <v>#N/A</v>
      </c>
      <c r="J54" s="5" t="e">
        <f>VLOOKUP(F54,参照コード!$F$4:$G$14,2)</f>
        <v>#N/A</v>
      </c>
      <c r="K54" s="23" t="e">
        <f>VLOOKUP(G54,参照コード!$F$4:$G$14,2)</f>
        <v>#N/A</v>
      </c>
    </row>
    <row r="55" spans="2:11">
      <c r="B55" s="7">
        <v>52</v>
      </c>
      <c r="C55" s="6"/>
      <c r="D55" s="5"/>
      <c r="E55" s="5"/>
      <c r="F55" s="5"/>
      <c r="G55" s="5"/>
      <c r="H55" s="6" t="e">
        <f>VLOOKUP(D55,参照コード!$J$4:$K$25,2)</f>
        <v>#N/A</v>
      </c>
      <c r="I55" s="5" t="e">
        <f>VLOOKUP(E55,参照コード!$B$4:$CH$5,2)</f>
        <v>#N/A</v>
      </c>
      <c r="J55" s="5" t="e">
        <f>VLOOKUP(F55,参照コード!$F$4:$G$14,2)</f>
        <v>#N/A</v>
      </c>
      <c r="K55" s="23" t="e">
        <f>VLOOKUP(G55,参照コード!$F$4:$G$14,2)</f>
        <v>#N/A</v>
      </c>
    </row>
    <row r="56" spans="2:11">
      <c r="B56" s="7">
        <v>53</v>
      </c>
      <c r="C56" s="6"/>
      <c r="D56" s="5"/>
      <c r="E56" s="5"/>
      <c r="F56" s="5"/>
      <c r="G56" s="5"/>
      <c r="H56" s="6" t="e">
        <f>VLOOKUP(D56,参照コード!$J$4:$K$25,2)</f>
        <v>#N/A</v>
      </c>
      <c r="I56" s="5" t="e">
        <f>VLOOKUP(E56,参照コード!$B$4:$CH$5,2)</f>
        <v>#N/A</v>
      </c>
      <c r="J56" s="5" t="e">
        <f>VLOOKUP(F56,参照コード!$F$4:$G$14,2)</f>
        <v>#N/A</v>
      </c>
      <c r="K56" s="23" t="e">
        <f>VLOOKUP(G56,参照コード!$F$4:$G$14,2)</f>
        <v>#N/A</v>
      </c>
    </row>
    <row r="57" spans="2:11">
      <c r="B57" s="7">
        <v>54</v>
      </c>
      <c r="C57" s="6"/>
      <c r="D57" s="5"/>
      <c r="E57" s="5"/>
      <c r="F57" s="5"/>
      <c r="G57" s="5"/>
      <c r="H57" s="6" t="e">
        <f>VLOOKUP(D57,参照コード!$J$4:$K$25,2)</f>
        <v>#N/A</v>
      </c>
      <c r="I57" s="5" t="e">
        <f>VLOOKUP(E57,参照コード!$B$4:$CH$5,2)</f>
        <v>#N/A</v>
      </c>
      <c r="J57" s="5" t="e">
        <f>VLOOKUP(F57,参照コード!$F$4:$G$14,2)</f>
        <v>#N/A</v>
      </c>
      <c r="K57" s="23" t="e">
        <f>VLOOKUP(G57,参照コード!$F$4:$G$14,2)</f>
        <v>#N/A</v>
      </c>
    </row>
    <row r="58" spans="2:11">
      <c r="B58" s="7">
        <v>55</v>
      </c>
      <c r="C58" s="6"/>
      <c r="D58" s="5"/>
      <c r="E58" s="5"/>
      <c r="F58" s="5"/>
      <c r="G58" s="5"/>
      <c r="H58" s="6" t="e">
        <f>VLOOKUP(D58,参照コード!$J$4:$K$25,2)</f>
        <v>#N/A</v>
      </c>
      <c r="I58" s="5" t="e">
        <f>VLOOKUP(E58,参照コード!$B$4:$CH$5,2)</f>
        <v>#N/A</v>
      </c>
      <c r="J58" s="5" t="e">
        <f>VLOOKUP(F58,参照コード!$F$4:$G$14,2)</f>
        <v>#N/A</v>
      </c>
      <c r="K58" s="23" t="e">
        <f>VLOOKUP(G58,参照コード!$F$4:$G$14,2)</f>
        <v>#N/A</v>
      </c>
    </row>
    <row r="59" spans="2:11">
      <c r="B59" s="7">
        <v>56</v>
      </c>
      <c r="C59" s="6"/>
      <c r="D59" s="5"/>
      <c r="E59" s="5"/>
      <c r="F59" s="5"/>
      <c r="G59" s="5"/>
      <c r="H59" s="6" t="e">
        <f>VLOOKUP(D59,参照コード!$J$4:$K$25,2)</f>
        <v>#N/A</v>
      </c>
      <c r="I59" s="5" t="e">
        <f>VLOOKUP(E59,参照コード!$B$4:$CH$5,2)</f>
        <v>#N/A</v>
      </c>
      <c r="J59" s="5" t="e">
        <f>VLOOKUP(F59,参照コード!$F$4:$G$14,2)</f>
        <v>#N/A</v>
      </c>
      <c r="K59" s="23" t="e">
        <f>VLOOKUP(G59,参照コード!$F$4:$G$14,2)</f>
        <v>#N/A</v>
      </c>
    </row>
    <row r="60" spans="2:11">
      <c r="B60" s="7">
        <v>57</v>
      </c>
      <c r="C60" s="6"/>
      <c r="D60" s="5"/>
      <c r="E60" s="5"/>
      <c r="F60" s="5"/>
      <c r="G60" s="5"/>
      <c r="H60" s="6" t="e">
        <f>VLOOKUP(D60,参照コード!$J$4:$K$25,2)</f>
        <v>#N/A</v>
      </c>
      <c r="I60" s="5" t="e">
        <f>VLOOKUP(E60,参照コード!$B$4:$CH$5,2)</f>
        <v>#N/A</v>
      </c>
      <c r="J60" s="5" t="e">
        <f>VLOOKUP(F60,参照コード!$F$4:$G$14,2)</f>
        <v>#N/A</v>
      </c>
      <c r="K60" s="23" t="e">
        <f>VLOOKUP(G60,参照コード!$F$4:$G$14,2)</f>
        <v>#N/A</v>
      </c>
    </row>
    <row r="61" spans="2:11">
      <c r="B61" s="7">
        <v>58</v>
      </c>
      <c r="C61" s="6"/>
      <c r="D61" s="5"/>
      <c r="E61" s="5"/>
      <c r="F61" s="5"/>
      <c r="G61" s="5"/>
      <c r="H61" s="6" t="e">
        <f>VLOOKUP(D61,参照コード!$J$4:$K$25,2)</f>
        <v>#N/A</v>
      </c>
      <c r="I61" s="5" t="e">
        <f>VLOOKUP(E61,参照コード!$B$4:$CH$5,2)</f>
        <v>#N/A</v>
      </c>
      <c r="J61" s="5" t="e">
        <f>VLOOKUP(F61,参照コード!$F$4:$G$14,2)</f>
        <v>#N/A</v>
      </c>
      <c r="K61" s="23" t="e">
        <f>VLOOKUP(G61,参照コード!$F$4:$G$14,2)</f>
        <v>#N/A</v>
      </c>
    </row>
    <row r="62" spans="2:11">
      <c r="B62" s="7">
        <v>59</v>
      </c>
      <c r="C62" s="6"/>
      <c r="D62" s="5"/>
      <c r="E62" s="5"/>
      <c r="F62" s="5"/>
      <c r="G62" s="5"/>
      <c r="H62" s="6" t="e">
        <f>VLOOKUP(D62,参照コード!$J$4:$K$25,2)</f>
        <v>#N/A</v>
      </c>
      <c r="I62" s="5" t="e">
        <f>VLOOKUP(E62,参照コード!$B$4:$CH$5,2)</f>
        <v>#N/A</v>
      </c>
      <c r="J62" s="5" t="e">
        <f>VLOOKUP(F62,参照コード!$F$4:$G$14,2)</f>
        <v>#N/A</v>
      </c>
      <c r="K62" s="23" t="e">
        <f>VLOOKUP(G62,参照コード!$F$4:$G$14,2)</f>
        <v>#N/A</v>
      </c>
    </row>
    <row r="63" spans="2:11">
      <c r="B63" s="7">
        <v>60</v>
      </c>
      <c r="C63" s="6"/>
      <c r="D63" s="5"/>
      <c r="E63" s="5"/>
      <c r="F63" s="5"/>
      <c r="G63" s="5"/>
      <c r="H63" s="6" t="e">
        <f>VLOOKUP(D63,参照コード!$J$4:$K$25,2)</f>
        <v>#N/A</v>
      </c>
      <c r="I63" s="5" t="e">
        <f>VLOOKUP(E63,参照コード!$B$4:$CH$5,2)</f>
        <v>#N/A</v>
      </c>
      <c r="J63" s="5" t="e">
        <f>VLOOKUP(F63,参照コード!$F$4:$G$14,2)</f>
        <v>#N/A</v>
      </c>
      <c r="K63" s="23" t="e">
        <f>VLOOKUP(G63,参照コード!$F$4:$G$14,2)</f>
        <v>#N/A</v>
      </c>
    </row>
    <row r="64" spans="2:11">
      <c r="B64" s="7">
        <v>61</v>
      </c>
      <c r="C64" s="6"/>
      <c r="D64" s="5"/>
      <c r="E64" s="5"/>
      <c r="F64" s="5"/>
      <c r="G64" s="5"/>
      <c r="H64" s="6" t="e">
        <f>VLOOKUP(D64,参照コード!$J$4:$K$25,2)</f>
        <v>#N/A</v>
      </c>
      <c r="I64" s="5" t="e">
        <f>VLOOKUP(E64,参照コード!$B$4:$CH$5,2)</f>
        <v>#N/A</v>
      </c>
      <c r="J64" s="5" t="e">
        <f>VLOOKUP(F64,参照コード!$F$4:$G$14,2)</f>
        <v>#N/A</v>
      </c>
      <c r="K64" s="23" t="e">
        <f>VLOOKUP(G64,参照コード!$F$4:$G$14,2)</f>
        <v>#N/A</v>
      </c>
    </row>
    <row r="65" spans="2:11">
      <c r="B65" s="7">
        <v>62</v>
      </c>
      <c r="C65" s="6"/>
      <c r="D65" s="5"/>
      <c r="E65" s="5"/>
      <c r="F65" s="5"/>
      <c r="G65" s="5"/>
      <c r="H65" s="6" t="e">
        <f>VLOOKUP(D65,参照コード!$J$4:$K$25,2)</f>
        <v>#N/A</v>
      </c>
      <c r="I65" s="5" t="e">
        <f>VLOOKUP(E65,参照コード!$B$4:$CH$5,2)</f>
        <v>#N/A</v>
      </c>
      <c r="J65" s="5" t="e">
        <f>VLOOKUP(F65,参照コード!$F$4:$G$14,2)</f>
        <v>#N/A</v>
      </c>
      <c r="K65" s="23" t="e">
        <f>VLOOKUP(G65,参照コード!$F$4:$G$14,2)</f>
        <v>#N/A</v>
      </c>
    </row>
    <row r="66" spans="2:11">
      <c r="B66" s="7">
        <v>63</v>
      </c>
      <c r="C66" s="6"/>
      <c r="D66" s="5"/>
      <c r="E66" s="5"/>
      <c r="F66" s="5"/>
      <c r="G66" s="5"/>
      <c r="H66" s="6" t="e">
        <f>VLOOKUP(D66,参照コード!$J$4:$K$25,2)</f>
        <v>#N/A</v>
      </c>
      <c r="I66" s="5" t="e">
        <f>VLOOKUP(E66,参照コード!$B$4:$CH$5,2)</f>
        <v>#N/A</v>
      </c>
      <c r="J66" s="5" t="e">
        <f>VLOOKUP(F66,参照コード!$F$4:$G$14,2)</f>
        <v>#N/A</v>
      </c>
      <c r="K66" s="23" t="e">
        <f>VLOOKUP(G66,参照コード!$F$4:$G$14,2)</f>
        <v>#N/A</v>
      </c>
    </row>
    <row r="67" spans="2:11">
      <c r="B67" s="7">
        <v>64</v>
      </c>
      <c r="C67" s="6"/>
      <c r="D67" s="5"/>
      <c r="E67" s="5"/>
      <c r="F67" s="5"/>
      <c r="G67" s="5"/>
      <c r="H67" s="6" t="e">
        <f>VLOOKUP(D67,参照コード!$J$4:$K$25,2)</f>
        <v>#N/A</v>
      </c>
      <c r="I67" s="5" t="e">
        <f>VLOOKUP(E67,参照コード!$B$4:$CH$5,2)</f>
        <v>#N/A</v>
      </c>
      <c r="J67" s="5" t="e">
        <f>VLOOKUP(F67,参照コード!$F$4:$G$14,2)</f>
        <v>#N/A</v>
      </c>
      <c r="K67" s="23" t="e">
        <f>VLOOKUP(G67,参照コード!$F$4:$G$14,2)</f>
        <v>#N/A</v>
      </c>
    </row>
    <row r="68" spans="2:11">
      <c r="B68" s="7">
        <v>65</v>
      </c>
      <c r="C68" s="6"/>
      <c r="D68" s="5"/>
      <c r="E68" s="5"/>
      <c r="F68" s="5"/>
      <c r="G68" s="5"/>
      <c r="H68" s="6" t="e">
        <f>VLOOKUP(D68,参照コード!$J$4:$K$25,2)</f>
        <v>#N/A</v>
      </c>
      <c r="I68" s="5" t="e">
        <f>VLOOKUP(E68,参照コード!$B$4:$CH$5,2)</f>
        <v>#N/A</v>
      </c>
      <c r="J68" s="5" t="e">
        <f>VLOOKUP(F68,参照コード!$F$4:$G$14,2)</f>
        <v>#N/A</v>
      </c>
      <c r="K68" s="23" t="e">
        <f>VLOOKUP(G68,参照コード!$F$4:$G$14,2)</f>
        <v>#N/A</v>
      </c>
    </row>
    <row r="69" spans="2:11">
      <c r="B69" s="7">
        <v>66</v>
      </c>
      <c r="C69" s="6"/>
      <c r="D69" s="5"/>
      <c r="E69" s="5"/>
      <c r="F69" s="5"/>
      <c r="G69" s="5"/>
      <c r="H69" s="6" t="e">
        <f>VLOOKUP(D69,参照コード!$J$4:$K$25,2)</f>
        <v>#N/A</v>
      </c>
      <c r="I69" s="5" t="e">
        <f>VLOOKUP(E69,参照コード!$B$4:$CH$5,2)</f>
        <v>#N/A</v>
      </c>
      <c r="J69" s="5" t="e">
        <f>VLOOKUP(F69,参照コード!$F$4:$G$14,2)</f>
        <v>#N/A</v>
      </c>
      <c r="K69" s="23" t="e">
        <f>VLOOKUP(G69,参照コード!$F$4:$G$14,2)</f>
        <v>#N/A</v>
      </c>
    </row>
    <row r="70" spans="2:11">
      <c r="B70" s="7">
        <v>67</v>
      </c>
      <c r="C70" s="6"/>
      <c r="D70" s="5"/>
      <c r="E70" s="5"/>
      <c r="F70" s="5"/>
      <c r="G70" s="5"/>
      <c r="H70" s="6" t="e">
        <f>VLOOKUP(D70,参照コード!$J$4:$K$25,2)</f>
        <v>#N/A</v>
      </c>
      <c r="I70" s="5" t="e">
        <f>VLOOKUP(E70,参照コード!$B$4:$CH$5,2)</f>
        <v>#N/A</v>
      </c>
      <c r="J70" s="5" t="e">
        <f>VLOOKUP(F70,参照コード!$F$4:$G$14,2)</f>
        <v>#N/A</v>
      </c>
      <c r="K70" s="23" t="e">
        <f>VLOOKUP(G70,参照コード!$F$4:$G$14,2)</f>
        <v>#N/A</v>
      </c>
    </row>
    <row r="71" spans="2:11">
      <c r="B71" s="7">
        <v>68</v>
      </c>
      <c r="C71" s="6"/>
      <c r="D71" s="5"/>
      <c r="E71" s="5"/>
      <c r="F71" s="5"/>
      <c r="G71" s="5"/>
      <c r="H71" s="6" t="e">
        <f>VLOOKUP(D71,参照コード!$J$4:$K$25,2)</f>
        <v>#N/A</v>
      </c>
      <c r="I71" s="5" t="e">
        <f>VLOOKUP(E71,参照コード!$B$4:$CH$5,2)</f>
        <v>#N/A</v>
      </c>
      <c r="J71" s="5" t="e">
        <f>VLOOKUP(F71,参照コード!$F$4:$G$14,2)</f>
        <v>#N/A</v>
      </c>
      <c r="K71" s="23" t="e">
        <f>VLOOKUP(G71,参照コード!$F$4:$G$14,2)</f>
        <v>#N/A</v>
      </c>
    </row>
    <row r="72" spans="2:11">
      <c r="B72" s="7">
        <v>69</v>
      </c>
      <c r="C72" s="6"/>
      <c r="D72" s="5"/>
      <c r="E72" s="5"/>
      <c r="F72" s="5"/>
      <c r="G72" s="5"/>
      <c r="H72" s="6" t="e">
        <f>VLOOKUP(D72,参照コード!$J$4:$K$25,2)</f>
        <v>#N/A</v>
      </c>
      <c r="I72" s="5" t="e">
        <f>VLOOKUP(E72,参照コード!$B$4:$CH$5,2)</f>
        <v>#N/A</v>
      </c>
      <c r="J72" s="5" t="e">
        <f>VLOOKUP(F72,参照コード!$F$4:$G$14,2)</f>
        <v>#N/A</v>
      </c>
      <c r="K72" s="23" t="e">
        <f>VLOOKUP(G72,参照コード!$F$4:$G$14,2)</f>
        <v>#N/A</v>
      </c>
    </row>
    <row r="73" spans="2:11" ht="15" thickBot="1">
      <c r="B73" s="4">
        <v>70</v>
      </c>
      <c r="C73" s="3"/>
      <c r="D73" s="2"/>
      <c r="E73" s="2"/>
      <c r="F73" s="2"/>
      <c r="G73" s="2"/>
      <c r="H73" s="3" t="e">
        <f>VLOOKUP(D73,参照コード!$J$4:$K$25,2)</f>
        <v>#N/A</v>
      </c>
      <c r="I73" s="2" t="e">
        <f>VLOOKUP(E73,参照コード!$B$4:$CH$5,2)</f>
        <v>#N/A</v>
      </c>
      <c r="J73" s="2" t="e">
        <f>VLOOKUP(F73,参照コード!$F$4:$G$14,2)</f>
        <v>#N/A</v>
      </c>
      <c r="K73" s="22" t="e">
        <f>VLOOKUP(G73,参照コード!$F$4:$G$14,2)</f>
        <v>#N/A</v>
      </c>
    </row>
    <row r="75" spans="2:11">
      <c r="B75" s="96" t="s">
        <v>0</v>
      </c>
      <c r="C75" s="97"/>
      <c r="D75" s="97"/>
      <c r="E75" s="97"/>
      <c r="F75" s="97"/>
      <c r="G75" s="97"/>
      <c r="H75" s="97"/>
      <c r="I75" s="97"/>
      <c r="J75" s="97"/>
      <c r="K75" s="98"/>
    </row>
    <row r="76" spans="2:11">
      <c r="B76" s="99"/>
      <c r="C76" s="100"/>
      <c r="D76" s="100"/>
      <c r="E76" s="100"/>
      <c r="F76" s="100"/>
      <c r="G76" s="100"/>
      <c r="H76" s="100"/>
      <c r="I76" s="100"/>
      <c r="J76" s="100"/>
      <c r="K76" s="101"/>
    </row>
    <row r="77" spans="2:11">
      <c r="B77" s="99"/>
      <c r="C77" s="100"/>
      <c r="D77" s="100"/>
      <c r="E77" s="100"/>
      <c r="F77" s="100"/>
      <c r="G77" s="100"/>
      <c r="H77" s="100"/>
      <c r="I77" s="100"/>
      <c r="J77" s="100"/>
      <c r="K77" s="101"/>
    </row>
    <row r="78" spans="2:11">
      <c r="B78" s="102"/>
      <c r="C78" s="103"/>
      <c r="D78" s="103"/>
      <c r="E78" s="103"/>
      <c r="F78" s="103"/>
      <c r="G78" s="103"/>
      <c r="H78" s="103"/>
      <c r="I78" s="103"/>
      <c r="J78" s="103"/>
      <c r="K78" s="104"/>
    </row>
  </sheetData>
  <mergeCells count="4">
    <mergeCell ref="B2:K2"/>
    <mergeCell ref="M6:M32"/>
    <mergeCell ref="B75:K78"/>
    <mergeCell ref="A1:B1"/>
  </mergeCells>
  <phoneticPr fontId="1"/>
  <dataValidations count="2">
    <dataValidation imeMode="off" allowBlank="1" showInputMessage="1" showErrorMessage="1" sqref="D4:G73"/>
    <dataValidation imeMode="on" allowBlank="1" showInputMessage="1" showErrorMessage="1" sqref="C4:C73"/>
  </dataValidations>
  <pageMargins left="0.70866141732283472" right="0.46" top="0.47244094488188981" bottom="0.38" header="0.27559055118110237" footer="0.23622047244094491"/>
  <pageSetup paperSize="9" scale="95" orientation="landscape" verticalDpi="4294967292" r:id="rId1"/>
  <headerFooter alignWithMargins="0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workbookViewId="0">
      <selection activeCell="O4" sqref="O4"/>
    </sheetView>
  </sheetViews>
  <sheetFormatPr defaultRowHeight="14.25"/>
  <cols>
    <col min="1" max="1" width="5.125" customWidth="1"/>
    <col min="2" max="2" width="3.75" style="21" customWidth="1"/>
    <col min="3" max="3" width="5.5" customWidth="1"/>
    <col min="4" max="4" width="3" customWidth="1"/>
    <col min="5" max="5" width="3.75" customWidth="1"/>
    <col min="6" max="6" width="4.5" style="21" customWidth="1"/>
    <col min="7" max="7" width="16" customWidth="1"/>
    <col min="8" max="8" width="3" customWidth="1"/>
    <col min="9" max="9" width="3.75" customWidth="1"/>
    <col min="10" max="10" width="6" style="21" customWidth="1"/>
    <col min="11" max="11" width="29.375" style="29" customWidth="1"/>
    <col min="12" max="12" width="3.875" customWidth="1"/>
  </cols>
  <sheetData>
    <row r="1" spans="1:12" ht="28.5">
      <c r="A1" s="111" t="s">
        <v>56</v>
      </c>
      <c r="B1" s="111"/>
      <c r="C1" s="111"/>
      <c r="D1" s="111"/>
      <c r="E1" s="111"/>
      <c r="F1" s="111"/>
      <c r="G1" s="111"/>
    </row>
    <row r="3" spans="1:12" ht="27.75" customHeight="1">
      <c r="A3" s="36" t="s">
        <v>55</v>
      </c>
      <c r="B3" s="38"/>
      <c r="C3" s="36"/>
      <c r="D3" s="36"/>
      <c r="E3" s="36" t="s">
        <v>54</v>
      </c>
      <c r="F3" s="38"/>
      <c r="G3" s="36"/>
      <c r="H3" s="36"/>
      <c r="I3" s="36" t="s">
        <v>53</v>
      </c>
      <c r="J3" s="38"/>
      <c r="K3" s="37"/>
      <c r="L3" s="36"/>
    </row>
    <row r="4" spans="1:12" ht="22.5" customHeight="1">
      <c r="A4" s="112" t="s">
        <v>52</v>
      </c>
      <c r="B4" s="32">
        <v>1</v>
      </c>
      <c r="C4" s="32" t="s">
        <v>51</v>
      </c>
      <c r="E4" s="108" t="s">
        <v>50</v>
      </c>
      <c r="F4" s="32">
        <v>1</v>
      </c>
      <c r="G4" s="62" t="s">
        <v>49</v>
      </c>
      <c r="I4" s="114" t="s">
        <v>48</v>
      </c>
      <c r="J4" s="31">
        <v>1</v>
      </c>
      <c r="K4" s="30" t="s">
        <v>47</v>
      </c>
    </row>
    <row r="5" spans="1:12" ht="22.5" customHeight="1">
      <c r="A5" s="113"/>
      <c r="B5" s="32">
        <v>2</v>
      </c>
      <c r="C5" s="32" t="s">
        <v>46</v>
      </c>
      <c r="E5" s="109"/>
      <c r="F5" s="32">
        <v>2</v>
      </c>
      <c r="G5" s="62" t="s">
        <v>45</v>
      </c>
      <c r="I5" s="115"/>
      <c r="J5" s="31">
        <v>2</v>
      </c>
      <c r="K5" s="30" t="s">
        <v>44</v>
      </c>
    </row>
    <row r="6" spans="1:12" ht="22.5" customHeight="1">
      <c r="E6" s="109"/>
      <c r="F6" s="32">
        <v>3</v>
      </c>
      <c r="G6" s="62" t="s">
        <v>43</v>
      </c>
      <c r="I6" s="115"/>
      <c r="J6" s="31">
        <v>3</v>
      </c>
      <c r="K6" s="30" t="s">
        <v>42</v>
      </c>
    </row>
    <row r="7" spans="1:12" ht="22.5" customHeight="1">
      <c r="E7" s="109"/>
      <c r="F7" s="32">
        <v>4</v>
      </c>
      <c r="G7" s="63" t="s">
        <v>41</v>
      </c>
      <c r="I7" s="115"/>
      <c r="J7" s="31">
        <v>4</v>
      </c>
      <c r="K7" s="30" t="s">
        <v>40</v>
      </c>
    </row>
    <row r="8" spans="1:12" ht="22.5" customHeight="1">
      <c r="E8" s="110"/>
      <c r="F8" s="32">
        <v>5</v>
      </c>
      <c r="G8" s="62" t="s">
        <v>39</v>
      </c>
      <c r="I8" s="115"/>
      <c r="J8" s="31">
        <v>5</v>
      </c>
      <c r="K8" s="30" t="s">
        <v>38</v>
      </c>
    </row>
    <row r="9" spans="1:12" ht="22.5" customHeight="1">
      <c r="E9" s="35"/>
      <c r="G9" s="1"/>
      <c r="I9" s="115"/>
      <c r="J9" s="31">
        <v>6</v>
      </c>
      <c r="K9" s="30" t="s">
        <v>37</v>
      </c>
    </row>
    <row r="10" spans="1:12" ht="22.5" customHeight="1">
      <c r="B10" s="34"/>
      <c r="C10" s="33"/>
      <c r="E10" s="108" t="s">
        <v>36</v>
      </c>
      <c r="F10" s="32">
        <v>6</v>
      </c>
      <c r="G10" s="62" t="s">
        <v>35</v>
      </c>
      <c r="I10" s="115"/>
      <c r="J10" s="31">
        <v>7</v>
      </c>
      <c r="K10" s="30" t="s">
        <v>34</v>
      </c>
    </row>
    <row r="11" spans="1:12" ht="22.5" customHeight="1">
      <c r="B11" s="34"/>
      <c r="C11" s="33"/>
      <c r="E11" s="109"/>
      <c r="F11" s="32">
        <v>7</v>
      </c>
      <c r="G11" s="62" t="s">
        <v>33</v>
      </c>
      <c r="I11" s="115"/>
      <c r="J11" s="31">
        <v>8</v>
      </c>
      <c r="K11" s="30" t="s">
        <v>32</v>
      </c>
    </row>
    <row r="12" spans="1:12" ht="22.5" customHeight="1">
      <c r="E12" s="109"/>
      <c r="F12" s="32">
        <v>8</v>
      </c>
      <c r="G12" s="63" t="s">
        <v>31</v>
      </c>
      <c r="I12" s="115"/>
      <c r="J12" s="31">
        <v>9</v>
      </c>
      <c r="K12" s="30" t="s">
        <v>30</v>
      </c>
    </row>
    <row r="13" spans="1:12" ht="22.5" customHeight="1">
      <c r="E13" s="109"/>
      <c r="F13" s="32">
        <v>9</v>
      </c>
      <c r="G13" s="62" t="s">
        <v>29</v>
      </c>
      <c r="I13" s="115"/>
      <c r="J13" s="31">
        <v>10</v>
      </c>
      <c r="K13" s="30" t="s">
        <v>28</v>
      </c>
    </row>
    <row r="14" spans="1:12" ht="22.5" customHeight="1">
      <c r="E14" s="110"/>
      <c r="F14" s="32">
        <v>10</v>
      </c>
      <c r="G14" s="62" t="s">
        <v>27</v>
      </c>
      <c r="I14" s="115"/>
      <c r="J14" s="31">
        <v>11</v>
      </c>
      <c r="K14" s="30" t="s">
        <v>26</v>
      </c>
    </row>
    <row r="15" spans="1:12" ht="22.5" customHeight="1">
      <c r="I15" s="115"/>
      <c r="J15" s="31">
        <v>12</v>
      </c>
      <c r="K15" s="30" t="s">
        <v>25</v>
      </c>
    </row>
    <row r="16" spans="1:12" ht="22.5" customHeight="1">
      <c r="I16" s="115"/>
      <c r="J16" s="31">
        <v>13</v>
      </c>
      <c r="K16" s="30" t="s">
        <v>24</v>
      </c>
    </row>
    <row r="17" spans="9:11" customFormat="1" ht="22.5" customHeight="1">
      <c r="I17" s="115"/>
      <c r="J17" s="31">
        <v>14</v>
      </c>
      <c r="K17" s="30" t="s">
        <v>23</v>
      </c>
    </row>
    <row r="18" spans="9:11" customFormat="1" ht="22.5" customHeight="1">
      <c r="I18" s="115"/>
      <c r="J18" s="31">
        <v>15</v>
      </c>
      <c r="K18" s="30" t="s">
        <v>22</v>
      </c>
    </row>
    <row r="19" spans="9:11" customFormat="1" ht="22.5" customHeight="1">
      <c r="I19" s="115"/>
      <c r="J19" s="31">
        <v>16</v>
      </c>
      <c r="K19" s="30" t="s">
        <v>21</v>
      </c>
    </row>
    <row r="20" spans="9:11" customFormat="1" ht="22.5" customHeight="1">
      <c r="I20" s="115"/>
      <c r="J20" s="31">
        <v>17</v>
      </c>
      <c r="K20" s="30" t="s">
        <v>20</v>
      </c>
    </row>
    <row r="21" spans="9:11" customFormat="1" ht="22.5" customHeight="1">
      <c r="I21" s="115"/>
      <c r="J21" s="31">
        <v>18</v>
      </c>
      <c r="K21" s="30" t="s">
        <v>19</v>
      </c>
    </row>
    <row r="22" spans="9:11" customFormat="1" ht="22.5" customHeight="1">
      <c r="I22" s="115"/>
      <c r="J22" s="31">
        <v>19</v>
      </c>
      <c r="K22" s="30" t="s">
        <v>18</v>
      </c>
    </row>
    <row r="23" spans="9:11" customFormat="1" ht="22.5" customHeight="1">
      <c r="I23" s="115"/>
      <c r="J23" s="31">
        <v>20</v>
      </c>
      <c r="K23" s="30" t="s">
        <v>17</v>
      </c>
    </row>
    <row r="24" spans="9:11" customFormat="1" ht="22.5" customHeight="1">
      <c r="I24" s="115"/>
      <c r="J24" s="31">
        <v>21</v>
      </c>
      <c r="K24" s="30" t="s">
        <v>16</v>
      </c>
    </row>
    <row r="25" spans="9:11" customFormat="1" ht="22.5" customHeight="1">
      <c r="I25" s="115"/>
      <c r="J25" s="31">
        <v>22</v>
      </c>
      <c r="K25" s="30" t="s">
        <v>15</v>
      </c>
    </row>
    <row r="26" spans="9:11" customFormat="1" ht="22.5" customHeight="1">
      <c r="I26" s="116"/>
      <c r="J26" s="31">
        <v>23</v>
      </c>
      <c r="K26" s="30" t="s">
        <v>87</v>
      </c>
    </row>
    <row r="27" spans="9:11" customFormat="1" ht="22.5" customHeight="1">
      <c r="J27" s="21"/>
      <c r="K27" s="29"/>
    </row>
    <row r="28" spans="9:11" customFormat="1" ht="22.5" customHeight="1">
      <c r="J28" s="21"/>
      <c r="K28" s="29"/>
    </row>
    <row r="29" spans="9:11" customFormat="1" ht="22.5" customHeight="1">
      <c r="J29" s="21"/>
      <c r="K29" s="29"/>
    </row>
  </sheetData>
  <mergeCells count="5">
    <mergeCell ref="E10:E14"/>
    <mergeCell ref="A1:G1"/>
    <mergeCell ref="A4:A5"/>
    <mergeCell ref="E4:E8"/>
    <mergeCell ref="I4:I26"/>
  </mergeCells>
  <phoneticPr fontId="1"/>
  <pageMargins left="0.56000000000000005" right="0.21" top="0.7" bottom="0.98399999999999999" header="0.51200000000000001" footer="0.51200000000000001"/>
  <pageSetup paperSize="9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様式１（参加申込書）</vt:lpstr>
      <vt:lpstr>様式２（参加者名簿　普通科）</vt:lpstr>
      <vt:lpstr>様式３（参加者名簿　総合学科） </vt:lpstr>
      <vt:lpstr>参照コード</vt:lpstr>
      <vt:lpstr>'様式２（参加者名簿　普通科）'!Print_Area</vt:lpstr>
      <vt:lpstr>'様式２（参加者名簿　普通科）'!Print_Titles</vt:lpstr>
      <vt:lpstr>'様式３（参加者名簿　総合学科）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2016-05-30T05:50:47Z</cp:lastPrinted>
  <dcterms:created xsi:type="dcterms:W3CDTF">2014-05-29T06:28:29Z</dcterms:created>
  <dcterms:modified xsi:type="dcterms:W3CDTF">2016-06-01T03:28:00Z</dcterms:modified>
</cp:coreProperties>
</file>